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114630ee4a04f7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D12E6141-8E3A-472C-B472-1504C845CFC6}" xr6:coauthVersionLast="47" xr6:coauthVersionMax="47" xr10:uidLastSave="{00000000-0000-0000-0000-000000000000}"/>
  <bookViews>
    <workbookView xWindow="-108" yWindow="-108" windowWidth="23256" windowHeight="12576"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268" i="2" l="1"/>
  <c r="CH267" i="2"/>
  <c r="CH266" i="2"/>
  <c r="CH262" i="2"/>
  <c r="CH258" i="2"/>
  <c r="CH257" i="2"/>
  <c r="CH253" i="2"/>
  <c r="CH252" i="2"/>
  <c r="CH251" i="2"/>
  <c r="CH232" i="2"/>
  <c r="CH129" i="2"/>
  <c r="CH130" i="2"/>
  <c r="CH131" i="2"/>
  <c r="CH125" i="2"/>
  <c r="CH124" i="2"/>
  <c r="CH119" i="2"/>
  <c r="CH113" i="2"/>
  <c r="CH109" i="2"/>
  <c r="CH108" i="2"/>
  <c r="CH107" i="2"/>
  <c r="CH101" i="2"/>
  <c r="CH100" i="2"/>
  <c r="CH93" i="2"/>
  <c r="CH92" i="2"/>
  <c r="CH91" i="2"/>
  <c r="CH90" i="2"/>
  <c r="CH76" i="2"/>
  <c r="CH75" i="2"/>
  <c r="CH74" i="2"/>
  <c r="CH70" i="2"/>
  <c r="CH69" i="2"/>
  <c r="CH64" i="2"/>
  <c r="CH63" i="2"/>
  <c r="CH62" i="2"/>
  <c r="CH54" i="2"/>
  <c r="CH49" i="2"/>
  <c r="CH33" i="2"/>
  <c r="CH32" i="2"/>
  <c r="CH31" i="2"/>
  <c r="CH30" i="2"/>
  <c r="CH29" i="2"/>
  <c r="CH28" i="2"/>
  <c r="CH27" i="2"/>
  <c r="CH26" i="2"/>
  <c r="CH25" i="2"/>
  <c r="CH24" i="2"/>
  <c r="CH23" i="2"/>
  <c r="CH11" i="2"/>
  <c r="CH6" i="2"/>
  <c r="CH8" i="2"/>
  <c r="CJ144" i="2" l="1"/>
  <c r="CI144" i="2"/>
  <c r="CH144" i="2"/>
  <c r="CJ143" i="2"/>
  <c r="CI143" i="2"/>
  <c r="CH143" i="2"/>
  <c r="G146" i="3" s="1"/>
  <c r="CJ142" i="2"/>
  <c r="CI142" i="2"/>
  <c r="CH142" i="2"/>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C6" i="4"/>
  <c r="G6" i="4" s="1"/>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13" i="3"/>
  <c r="E14" i="3"/>
  <c r="E15" i="3"/>
  <c r="E16" i="3"/>
  <c r="E17" i="3"/>
  <c r="E18" i="3"/>
  <c r="E19" i="3"/>
  <c r="E20" i="3"/>
  <c r="E9" i="3"/>
  <c r="E10" i="3"/>
  <c r="E11" i="3"/>
  <c r="E12" i="3"/>
  <c r="E8"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9" i="3"/>
  <c r="D10" i="3"/>
  <c r="D11" i="3"/>
  <c r="D12" i="3"/>
  <c r="D13" i="3"/>
  <c r="D14" i="3"/>
  <c r="D15" i="3"/>
  <c r="D16"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8" i="3"/>
  <c r="B9" i="3"/>
  <c r="B10" i="3"/>
  <c r="B11" i="3"/>
  <c r="B12" i="3"/>
  <c r="B13" i="3"/>
  <c r="B14" i="3"/>
  <c r="B15" i="3"/>
  <c r="B16" i="3"/>
  <c r="B17" i="3"/>
  <c r="B18" i="3"/>
  <c r="B19" i="3"/>
  <c r="B20" i="3"/>
  <c r="B21"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9" i="3"/>
  <c r="C10" i="3"/>
  <c r="C11" i="3"/>
  <c r="C12" i="3"/>
  <c r="C13" i="3"/>
  <c r="C14" i="3"/>
  <c r="C15" i="3"/>
  <c r="C16" i="3"/>
  <c r="C17" i="3"/>
  <c r="C18" i="3"/>
  <c r="C19" i="3"/>
  <c r="C20" i="3"/>
  <c r="C8" i="3"/>
  <c r="CJ298" i="2"/>
  <c r="CI298" i="2"/>
  <c r="CJ297" i="2"/>
  <c r="CI297" i="2"/>
  <c r="CJ296" i="2"/>
  <c r="CI296" i="2"/>
  <c r="CJ295" i="2"/>
  <c r="CI295" i="2"/>
  <c r="CJ294" i="2"/>
  <c r="CI294" i="2"/>
  <c r="CJ293" i="2"/>
  <c r="CI293" i="2"/>
  <c r="CJ292" i="2"/>
  <c r="CI292" i="2"/>
  <c r="CJ287" i="2"/>
  <c r="CI287" i="2"/>
  <c r="CJ286" i="2"/>
  <c r="CI286" i="2"/>
  <c r="CJ285" i="2"/>
  <c r="CI285" i="2"/>
  <c r="CJ281" i="2"/>
  <c r="CI281" i="2"/>
  <c r="CJ280" i="2"/>
  <c r="CI280" i="2"/>
  <c r="CJ279" i="2"/>
  <c r="CI279" i="2"/>
  <c r="CJ275" i="2"/>
  <c r="CI275" i="2"/>
  <c r="CJ274" i="2"/>
  <c r="CI274" i="2"/>
  <c r="CJ273" i="2"/>
  <c r="CI273" i="2"/>
  <c r="CJ272" i="2"/>
  <c r="CI272" i="2"/>
  <c r="CJ268" i="2"/>
  <c r="CI268" i="2"/>
  <c r="CJ267" i="2"/>
  <c r="CI267" i="2"/>
  <c r="CJ266" i="2"/>
  <c r="CI266" i="2"/>
  <c r="CJ258" i="2"/>
  <c r="CI258" i="2"/>
  <c r="CJ257" i="2"/>
  <c r="CI257" i="2"/>
  <c r="CJ253" i="2"/>
  <c r="CI253" i="2"/>
  <c r="CJ252" i="2"/>
  <c r="CI252" i="2"/>
  <c r="CJ251" i="2"/>
  <c r="CI251" i="2"/>
  <c r="CJ247" i="2"/>
  <c r="CI247" i="2"/>
  <c r="CJ246" i="2"/>
  <c r="CI246" i="2"/>
  <c r="CJ245" i="2"/>
  <c r="CI245" i="2"/>
  <c r="CJ244" i="2"/>
  <c r="CI244" i="2"/>
  <c r="CJ239" i="2"/>
  <c r="CI239" i="2"/>
  <c r="CJ238" i="2"/>
  <c r="CI238" i="2"/>
  <c r="CJ234" i="2"/>
  <c r="CI234" i="2"/>
  <c r="CJ233" i="2"/>
  <c r="CI233" i="2"/>
  <c r="CH225" i="2"/>
  <c r="G228" i="3" s="1"/>
  <c r="CJ228" i="2"/>
  <c r="CI228" i="2"/>
  <c r="CJ227" i="2"/>
  <c r="CI227" i="2"/>
  <c r="CJ226" i="2"/>
  <c r="CI226" i="2"/>
  <c r="CJ225" i="2"/>
  <c r="CI225" i="2"/>
  <c r="CJ221" i="2"/>
  <c r="CI221" i="2"/>
  <c r="CJ220" i="2"/>
  <c r="CI220" i="2"/>
  <c r="CJ216" i="2"/>
  <c r="CI216" i="2"/>
  <c r="CJ215" i="2"/>
  <c r="CI215" i="2"/>
  <c r="CJ214" i="2"/>
  <c r="CI214" i="2"/>
  <c r="CJ209" i="2"/>
  <c r="CI209" i="2"/>
  <c r="CJ208" i="2"/>
  <c r="CI208" i="2"/>
  <c r="CJ203" i="2"/>
  <c r="CI203" i="2"/>
  <c r="CJ200" i="2"/>
  <c r="CI200" i="2"/>
  <c r="CJ199" i="2"/>
  <c r="CI199" i="2"/>
  <c r="CJ198" i="2"/>
  <c r="CI198" i="2"/>
  <c r="CJ197" i="2"/>
  <c r="CI197" i="2"/>
  <c r="CJ196" i="2"/>
  <c r="CI196" i="2"/>
  <c r="CJ191" i="2"/>
  <c r="CI191" i="2"/>
  <c r="CJ188" i="2"/>
  <c r="CI188" i="2"/>
  <c r="CJ187" i="2"/>
  <c r="CI187" i="2"/>
  <c r="CJ186" i="2"/>
  <c r="CI186" i="2"/>
  <c r="CJ183" i="2"/>
  <c r="CI183" i="2"/>
  <c r="CJ182" i="2"/>
  <c r="CI182" i="2"/>
  <c r="CJ181" i="2"/>
  <c r="CI181" i="2"/>
  <c r="CJ180" i="2"/>
  <c r="CI180" i="2"/>
  <c r="CJ179" i="2"/>
  <c r="CI179" i="2"/>
  <c r="CJ168" i="2"/>
  <c r="CI168" i="2"/>
  <c r="CJ167" i="2"/>
  <c r="CI167" i="2"/>
  <c r="CJ166" i="2"/>
  <c r="CI166" i="2"/>
  <c r="CJ165" i="2"/>
  <c r="CI165" i="2"/>
  <c r="CJ161" i="2"/>
  <c r="CI161" i="2"/>
  <c r="CJ160" i="2"/>
  <c r="CI160" i="2"/>
  <c r="CJ158" i="2"/>
  <c r="CI158" i="2"/>
  <c r="CJ153" i="2"/>
  <c r="CI153" i="2"/>
  <c r="CJ152" i="2"/>
  <c r="CI152" i="2"/>
  <c r="CJ151" i="2"/>
  <c r="CI151" i="2"/>
  <c r="CJ150" i="2"/>
  <c r="CI150" i="2"/>
  <c r="CJ149" i="2"/>
  <c r="CI149" i="2"/>
  <c r="CJ136" i="2"/>
  <c r="CI136" i="2"/>
  <c r="CJ135" i="2"/>
  <c r="CI135" i="2"/>
  <c r="CJ131" i="2"/>
  <c r="CI131" i="2"/>
  <c r="CJ130" i="2"/>
  <c r="CI130" i="2"/>
  <c r="CJ129" i="2"/>
  <c r="CI129" i="2"/>
  <c r="CJ125" i="2"/>
  <c r="CI125" i="2"/>
  <c r="CJ124" i="2"/>
  <c r="CI124" i="2"/>
  <c r="CJ119" i="2"/>
  <c r="CI119" i="2"/>
  <c r="CJ113" i="2"/>
  <c r="CI113" i="2"/>
  <c r="CJ108" i="2"/>
  <c r="CI108" i="2"/>
  <c r="CJ107" i="2"/>
  <c r="CI107" i="2"/>
  <c r="CJ101" i="2"/>
  <c r="CI101" i="2"/>
  <c r="CJ100" i="2"/>
  <c r="CI100" i="2"/>
  <c r="CJ93" i="2"/>
  <c r="CI93" i="2"/>
  <c r="CJ92" i="2"/>
  <c r="CI92" i="2"/>
  <c r="CJ91" i="2"/>
  <c r="CI91" i="2"/>
  <c r="CJ90" i="2"/>
  <c r="CI90" i="2"/>
  <c r="CJ85" i="2"/>
  <c r="CI85" i="2"/>
  <c r="CJ84" i="2"/>
  <c r="CI84" i="2"/>
  <c r="CJ83" i="2"/>
  <c r="CI83" i="2"/>
  <c r="CJ82" i="2"/>
  <c r="CI82" i="2"/>
  <c r="CJ81" i="2"/>
  <c r="CI81" i="2"/>
  <c r="CJ80" i="2"/>
  <c r="CI80" i="2"/>
  <c r="CJ76" i="2"/>
  <c r="CI76" i="2"/>
  <c r="CJ75" i="2"/>
  <c r="CI75" i="2"/>
  <c r="CJ74" i="2"/>
  <c r="CI74" i="2"/>
  <c r="CJ70" i="2"/>
  <c r="CI70" i="2"/>
  <c r="CJ69" i="2"/>
  <c r="CI69" i="2"/>
  <c r="CJ64" i="2"/>
  <c r="CI64" i="2"/>
  <c r="CJ63" i="2"/>
  <c r="CI63" i="2"/>
  <c r="CJ62" i="2"/>
  <c r="CI62" i="2"/>
  <c r="CJ59" i="2"/>
  <c r="CI59" i="2"/>
  <c r="CJ58" i="2"/>
  <c r="CI58" i="2"/>
  <c r="CJ54" i="2"/>
  <c r="CI54" i="2"/>
  <c r="CJ49" i="2"/>
  <c r="CI49" i="2"/>
  <c r="CJ41" i="2"/>
  <c r="CI41" i="2"/>
  <c r="CJ40" i="2"/>
  <c r="CI40" i="2"/>
  <c r="CJ39" i="2"/>
  <c r="CI39" i="2"/>
  <c r="CJ33" i="2"/>
  <c r="CI33" i="2"/>
  <c r="CJ32" i="2"/>
  <c r="CI32" i="2"/>
  <c r="CJ31" i="2"/>
  <c r="CI31" i="2"/>
  <c r="CJ30" i="2"/>
  <c r="CI30" i="2"/>
  <c r="CJ29" i="2"/>
  <c r="CI29" i="2"/>
  <c r="CJ28" i="2"/>
  <c r="CI28" i="2"/>
  <c r="CJ27" i="2"/>
  <c r="CI27" i="2"/>
  <c r="CJ26" i="2"/>
  <c r="CI26" i="2"/>
  <c r="CJ25" i="2"/>
  <c r="CI25" i="2"/>
  <c r="CJ24" i="2"/>
  <c r="CI24" i="2"/>
  <c r="CJ23" i="2"/>
  <c r="CI23" i="2"/>
  <c r="CH295" i="2"/>
  <c r="CH294" i="2"/>
  <c r="G297" i="3" s="1"/>
  <c r="CH293" i="2"/>
  <c r="G296" i="3" s="1"/>
  <c r="CH292" i="2"/>
  <c r="G295" i="3" s="1"/>
  <c r="CH287" i="2"/>
  <c r="G290" i="3" s="1"/>
  <c r="CH286" i="2"/>
  <c r="G289" i="3" s="1"/>
  <c r="CG286" i="2"/>
  <c r="CH285" i="2"/>
  <c r="G288" i="3" s="1"/>
  <c r="CG285" i="2"/>
  <c r="CH281" i="2"/>
  <c r="G284" i="3" s="1"/>
  <c r="CH280" i="2"/>
  <c r="G283" i="3" s="1"/>
  <c r="CH279" i="2"/>
  <c r="CH275" i="2"/>
  <c r="CH274" i="2"/>
  <c r="CH273" i="2"/>
  <c r="CH272" i="2"/>
  <c r="G271" i="3"/>
  <c r="G270" i="3"/>
  <c r="G269" i="3"/>
  <c r="CJ262" i="2"/>
  <c r="CI262" i="2"/>
  <c r="CH247" i="2"/>
  <c r="G250" i="3" s="1"/>
  <c r="CH246" i="2"/>
  <c r="G249" i="3" s="1"/>
  <c r="CH245" i="2"/>
  <c r="G248" i="3" s="1"/>
  <c r="CH244" i="2"/>
  <c r="G247" i="3" s="1"/>
  <c r="CH239" i="2"/>
  <c r="G242" i="3" s="1"/>
  <c r="CH238" i="2"/>
  <c r="G241" i="3" s="1"/>
  <c r="CH233" i="2"/>
  <c r="CH228" i="2"/>
  <c r="G231" i="3" s="1"/>
  <c r="CG228" i="2"/>
  <c r="G238" i="3" s="1"/>
  <c r="CH227" i="2"/>
  <c r="G230" i="3" s="1"/>
  <c r="CH226" i="2"/>
  <c r="CG226" i="2"/>
  <c r="CH221" i="2"/>
  <c r="CH220" i="2"/>
  <c r="CH216" i="2"/>
  <c r="CH215" i="2"/>
  <c r="CH214" i="2"/>
  <c r="G217" i="3" s="1"/>
  <c r="CH209" i="2"/>
  <c r="G212" i="3" s="1"/>
  <c r="CH208" i="2"/>
  <c r="G211" i="3" s="1"/>
  <c r="G207" i="3"/>
  <c r="CH203" i="2"/>
  <c r="G206" i="3" s="1"/>
  <c r="CH200" i="2"/>
  <c r="CH199" i="2"/>
  <c r="CH198" i="2"/>
  <c r="CH197" i="2"/>
  <c r="CH196" i="2"/>
  <c r="G199" i="3" s="1"/>
  <c r="CH191" i="2"/>
  <c r="G194" i="3" s="1"/>
  <c r="CH188" i="2"/>
  <c r="G191" i="3" s="1"/>
  <c r="CH187" i="2"/>
  <c r="G190" i="3" s="1"/>
  <c r="CH186" i="2"/>
  <c r="G189" i="3" s="1"/>
  <c r="CH183" i="2"/>
  <c r="CH182" i="2"/>
  <c r="CH181" i="2"/>
  <c r="CH180" i="2"/>
  <c r="CH179" i="2"/>
  <c r="G182" i="3" s="1"/>
  <c r="CH168" i="2"/>
  <c r="CH167" i="2"/>
  <c r="G170" i="3" s="1"/>
  <c r="CH166" i="2"/>
  <c r="G169" i="3" s="1"/>
  <c r="CH165" i="2"/>
  <c r="G168" i="3" s="1"/>
  <c r="CH161" i="2"/>
  <c r="G164" i="3" s="1"/>
  <c r="CH160" i="2"/>
  <c r="G163" i="3" s="1"/>
  <c r="G162" i="3"/>
  <c r="CH158" i="2"/>
  <c r="G161" i="3" s="1"/>
  <c r="CH153" i="2"/>
  <c r="G156" i="3" s="1"/>
  <c r="CH152" i="2"/>
  <c r="G155" i="3" s="1"/>
  <c r="CH151" i="2"/>
  <c r="G154" i="3" s="1"/>
  <c r="CH150" i="2"/>
  <c r="G153" i="3" s="1"/>
  <c r="CH149" i="2"/>
  <c r="CH135" i="2"/>
  <c r="G134" i="3"/>
  <c r="G132" i="3"/>
  <c r="G128" i="3"/>
  <c r="G127" i="3"/>
  <c r="G118" i="3"/>
  <c r="G111" i="3"/>
  <c r="G110" i="3"/>
  <c r="G106" i="3"/>
  <c r="G105" i="3"/>
  <c r="G104" i="3"/>
  <c r="G99" i="3"/>
  <c r="G98" i="3"/>
  <c r="G97" i="3"/>
  <c r="G96" i="3"/>
  <c r="CH85" i="2"/>
  <c r="G88" i="3" s="1"/>
  <c r="CH84" i="2"/>
  <c r="G87" i="3" s="1"/>
  <c r="CH83" i="2"/>
  <c r="CH82" i="2"/>
  <c r="CH81" i="2"/>
  <c r="CH80" i="2"/>
  <c r="CH59" i="2"/>
  <c r="G62" i="3" s="1"/>
  <c r="CH58" i="2"/>
  <c r="G61" i="3" s="1"/>
  <c r="G48" i="3"/>
  <c r="G47" i="3"/>
  <c r="G46" i="3"/>
  <c r="G45" i="3"/>
  <c r="CH41" i="2"/>
  <c r="G44" i="3" s="1"/>
  <c r="CH40" i="2"/>
  <c r="G43" i="3" s="1"/>
  <c r="CH39" i="2"/>
  <c r="G42" i="3" s="1"/>
  <c r="G37" i="3"/>
  <c r="G36" i="3"/>
  <c r="G35" i="3"/>
  <c r="G34" i="3"/>
  <c r="G33" i="3"/>
  <c r="G31" i="3"/>
  <c r="G28" i="3"/>
  <c r="CJ19" i="2"/>
  <c r="CI19" i="2"/>
  <c r="CH19" i="2"/>
  <c r="CJ18" i="2"/>
  <c r="CI18" i="2"/>
  <c r="CH18" i="2"/>
  <c r="CJ17" i="2"/>
  <c r="CI17" i="2"/>
  <c r="CH17" i="2"/>
  <c r="CJ16" i="2"/>
  <c r="CI16" i="2"/>
  <c r="CH16" i="2"/>
  <c r="G19" i="3" s="1"/>
  <c r="CJ15" i="2"/>
  <c r="CI15" i="2"/>
  <c r="CH15" i="2"/>
  <c r="G18" i="3" s="1"/>
  <c r="CJ11" i="2"/>
  <c r="CI11" i="2"/>
  <c r="CJ7" i="2"/>
  <c r="CI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9" i="3"/>
  <c r="G10" i="3"/>
  <c r="G11" i="3"/>
  <c r="G12" i="3"/>
  <c r="G13" i="3"/>
  <c r="G14" i="3"/>
  <c r="G15" i="3"/>
  <c r="G16" i="3"/>
  <c r="G17" i="3"/>
  <c r="G20" i="3"/>
  <c r="G21" i="3"/>
  <c r="G22" i="3"/>
  <c r="G23" i="3"/>
  <c r="G24" i="3"/>
  <c r="G25" i="3"/>
  <c r="G26" i="3"/>
  <c r="G27" i="3"/>
  <c r="G29" i="3"/>
  <c r="G30" i="3"/>
  <c r="G32" i="3"/>
  <c r="G38" i="3"/>
  <c r="G39" i="3"/>
  <c r="G40" i="3"/>
  <c r="G41" i="3"/>
  <c r="G49" i="3"/>
  <c r="G50" i="3"/>
  <c r="G51" i="3"/>
  <c r="G52" i="3"/>
  <c r="G53" i="3"/>
  <c r="G54" i="3"/>
  <c r="G55" i="3"/>
  <c r="G56" i="3"/>
  <c r="G57" i="3"/>
  <c r="G58" i="3"/>
  <c r="G59" i="3"/>
  <c r="G60" i="3"/>
  <c r="G63" i="3"/>
  <c r="G64" i="3"/>
  <c r="G65" i="3"/>
  <c r="G66" i="3"/>
  <c r="G67" i="3"/>
  <c r="G68" i="3"/>
  <c r="G69" i="3"/>
  <c r="G70" i="3"/>
  <c r="G71" i="3"/>
  <c r="G72" i="3"/>
  <c r="G73" i="3"/>
  <c r="G74" i="3"/>
  <c r="G75" i="3"/>
  <c r="G76" i="3"/>
  <c r="G77" i="3"/>
  <c r="G78" i="3"/>
  <c r="G79" i="3"/>
  <c r="G80" i="3"/>
  <c r="G81" i="3"/>
  <c r="G82" i="3"/>
  <c r="G83" i="3"/>
  <c r="G84" i="3"/>
  <c r="G85" i="3"/>
  <c r="G86" i="3"/>
  <c r="G89" i="3"/>
  <c r="G90" i="3"/>
  <c r="G91" i="3"/>
  <c r="G92" i="3"/>
  <c r="G93" i="3"/>
  <c r="G94" i="3"/>
  <c r="G95" i="3"/>
  <c r="G100" i="3"/>
  <c r="G101" i="3"/>
  <c r="G102" i="3"/>
  <c r="G103" i="3"/>
  <c r="G107" i="3"/>
  <c r="G108" i="3"/>
  <c r="G109" i="3"/>
  <c r="G112" i="3"/>
  <c r="G113" i="3"/>
  <c r="G114" i="3"/>
  <c r="G115" i="3"/>
  <c r="G116" i="3"/>
  <c r="G117" i="3"/>
  <c r="G119" i="3"/>
  <c r="G120" i="3"/>
  <c r="G121" i="3"/>
  <c r="G122" i="3"/>
  <c r="G123" i="3"/>
  <c r="G124" i="3"/>
  <c r="G125" i="3"/>
  <c r="G126" i="3"/>
  <c r="G129" i="3"/>
  <c r="G130" i="3"/>
  <c r="G131" i="3"/>
  <c r="G133" i="3"/>
  <c r="G135" i="3"/>
  <c r="G136" i="3"/>
  <c r="G137" i="3"/>
  <c r="G138" i="3"/>
  <c r="G139" i="3"/>
  <c r="G140" i="3"/>
  <c r="G141" i="3"/>
  <c r="G142" i="3"/>
  <c r="G143" i="3"/>
  <c r="G144" i="3"/>
  <c r="G145" i="3"/>
  <c r="G147" i="3"/>
  <c r="G148" i="3"/>
  <c r="G149" i="3"/>
  <c r="G150" i="3"/>
  <c r="G151" i="3"/>
  <c r="G152" i="3"/>
  <c r="G157" i="3"/>
  <c r="G158" i="3"/>
  <c r="G159" i="3"/>
  <c r="G160" i="3"/>
  <c r="G165" i="3"/>
  <c r="G166" i="3"/>
  <c r="G167" i="3"/>
  <c r="G171" i="3"/>
  <c r="G172" i="3"/>
  <c r="G173" i="3"/>
  <c r="G174" i="3"/>
  <c r="G175" i="3"/>
  <c r="G176" i="3"/>
  <c r="G177" i="3"/>
  <c r="G178" i="3"/>
  <c r="G179" i="3"/>
  <c r="G180" i="3"/>
  <c r="G181" i="3"/>
  <c r="G183" i="3"/>
  <c r="G184" i="3"/>
  <c r="G185" i="3"/>
  <c r="G186" i="3"/>
  <c r="G187" i="3"/>
  <c r="G188" i="3"/>
  <c r="G192" i="3"/>
  <c r="G193" i="3"/>
  <c r="G195" i="3"/>
  <c r="G196" i="3"/>
  <c r="G197" i="3"/>
  <c r="G198" i="3"/>
  <c r="G200" i="3"/>
  <c r="G201" i="3"/>
  <c r="G202" i="3"/>
  <c r="G203" i="3"/>
  <c r="G204" i="3"/>
  <c r="G205" i="3"/>
  <c r="G208" i="3"/>
  <c r="G209" i="3"/>
  <c r="G210" i="3"/>
  <c r="G213" i="3"/>
  <c r="G214" i="3"/>
  <c r="G215" i="3"/>
  <c r="G216" i="3"/>
  <c r="G218" i="3"/>
  <c r="G219" i="3"/>
  <c r="G220" i="3"/>
  <c r="G221" i="3"/>
  <c r="G222" i="3"/>
  <c r="G223" i="3"/>
  <c r="G224" i="3"/>
  <c r="G225" i="3"/>
  <c r="G226" i="3"/>
  <c r="G227" i="3"/>
  <c r="G229" i="3"/>
  <c r="G232" i="3"/>
  <c r="G233" i="3"/>
  <c r="G234" i="3"/>
  <c r="G235" i="3"/>
  <c r="G237" i="3"/>
  <c r="G239" i="3"/>
  <c r="G240" i="3"/>
  <c r="G243" i="3"/>
  <c r="G244" i="3"/>
  <c r="G245" i="3"/>
  <c r="G246" i="3"/>
  <c r="G251" i="3"/>
  <c r="G252" i="3"/>
  <c r="G253" i="3"/>
  <c r="G254" i="3"/>
  <c r="G255" i="3"/>
  <c r="G256" i="3"/>
  <c r="G257" i="3"/>
  <c r="G258" i="3"/>
  <c r="G259" i="3"/>
  <c r="G260" i="3"/>
  <c r="G261" i="3"/>
  <c r="G262" i="3"/>
  <c r="G263" i="3"/>
  <c r="G264" i="3"/>
  <c r="G265" i="3"/>
  <c r="G266" i="3"/>
  <c r="G267" i="3"/>
  <c r="G268" i="3"/>
  <c r="G272" i="3"/>
  <c r="G273" i="3"/>
  <c r="G274" i="3"/>
  <c r="G275" i="3"/>
  <c r="G276" i="3"/>
  <c r="G277" i="3"/>
  <c r="G278" i="3"/>
  <c r="G279" i="3"/>
  <c r="G280" i="3"/>
  <c r="G281" i="3"/>
  <c r="G282" i="3"/>
  <c r="G285" i="3"/>
  <c r="G286" i="3"/>
  <c r="G287" i="3"/>
  <c r="G291" i="3"/>
  <c r="G292" i="3"/>
  <c r="G293" i="3"/>
  <c r="G294" i="3"/>
  <c r="G298" i="3"/>
  <c r="G299" i="3"/>
  <c r="G300" i="3"/>
  <c r="G301" i="3"/>
  <c r="G331" i="3"/>
  <c r="G332" i="3"/>
  <c r="G333" i="3"/>
  <c r="G334" i="3"/>
  <c r="G335" i="3"/>
  <c r="G336" i="3"/>
  <c r="G337" i="3"/>
  <c r="G338" i="3"/>
  <c r="G339" i="3"/>
  <c r="G340" i="3"/>
  <c r="G8" i="3"/>
  <c r="B331" i="3"/>
  <c r="C331" i="3"/>
  <c r="D331" i="3"/>
  <c r="B332" i="3"/>
  <c r="C332" i="3"/>
  <c r="D332" i="3"/>
  <c r="B333" i="3"/>
  <c r="C333" i="3"/>
  <c r="D333" i="3"/>
  <c r="B334" i="3"/>
  <c r="C334" i="3"/>
  <c r="D334" i="3"/>
  <c r="B335" i="3"/>
  <c r="C335" i="3"/>
  <c r="D335" i="3"/>
  <c r="B336" i="3"/>
  <c r="C336" i="3"/>
  <c r="D336" i="3"/>
  <c r="B337" i="3"/>
  <c r="C337" i="3"/>
  <c r="D337" i="3"/>
  <c r="B338" i="3"/>
  <c r="C338" i="3"/>
  <c r="D338" i="3"/>
  <c r="B339" i="3"/>
  <c r="C339" i="3"/>
  <c r="D339" i="3"/>
  <c r="B340" i="3"/>
  <c r="C340" i="3"/>
  <c r="D340" i="3"/>
  <c r="U312" i="4"/>
  <c r="U313" i="4"/>
  <c r="U314" i="4"/>
  <c r="U315" i="4"/>
  <c r="U316" i="4"/>
  <c r="U317" i="4"/>
  <c r="U318" i="4"/>
  <c r="U319" i="4"/>
  <c r="U320" i="4"/>
  <c r="U321" i="4"/>
  <c r="U322" i="4"/>
  <c r="U323" i="4"/>
  <c r="U5" i="4"/>
  <c r="CK178" i="2"/>
  <c r="CK179" i="2"/>
  <c r="CK177" i="2"/>
  <c r="G6" i="3"/>
  <c r="E6" i="3"/>
  <c r="I4" i="3" s="1"/>
  <c r="B7" i="3"/>
  <c r="C7" i="3"/>
  <c r="D8" i="3"/>
  <c r="D7" i="3"/>
  <c r="G236" i="3" l="1"/>
  <c r="I236" i="3" s="1"/>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48"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88" i="3"/>
  <c r="I216" i="3"/>
  <c r="I96" i="3"/>
  <c r="I299" i="3"/>
  <c r="I260" i="3"/>
  <c r="I339" i="3"/>
  <c r="I220" i="3"/>
  <c r="I180" i="3"/>
  <c r="I150" i="3"/>
  <c r="I120" i="3"/>
  <c r="I80" i="3"/>
  <c r="I50" i="3"/>
  <c r="I20" i="3"/>
  <c r="I168" i="3"/>
  <c r="I118" i="3"/>
  <c r="I78" i="3"/>
  <c r="I226" i="3"/>
  <c r="I196" i="3"/>
  <c r="I126" i="3"/>
  <c r="I86" i="3"/>
  <c r="I264" i="3"/>
  <c r="I289"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42"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42"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<sst xmlns="http://schemas.openxmlformats.org/spreadsheetml/2006/main" count="874" uniqueCount="324">
  <si>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</si>
  <si>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</si>
  <si>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</si>
  <si>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</si>
  <si>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</si>
  <si>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</si>
  <si>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</si>
  <si>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</si>
  <si>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</si>
  <si>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</si>
  <si>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</si>
  <si>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</si>
  <si>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</si>
  <si>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</si>
  <si>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</si>
  <si>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</si>
  <si>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</si>
  <si>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</si>
  <si>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</si>
  <si>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</si>
  <si>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</si>
  <si>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</si>
  <si>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</si>
  <si>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</si>
  <si>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</si>
  <si>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</si>
  <si>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</si>
  <si>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</si>
  <si>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</si>
  <si>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</si>
  <si>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</si>
  <si>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</si>
  <si>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</si>
  <si>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</si>
  <si>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</si>
  <si>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</si>
  <si>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</si>
  <si>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</si>
  <si>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</si>
  <si>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</si>
  <si>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</si>
  <si>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</si>
  <si>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</si>
  <si>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</si>
  <si>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</si>
  <si>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</si>
  <si>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</si>
  <si>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</si>
  <si>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</si>
  <si>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</si>
  <si>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</si>
  <si>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</si>
  <si>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</si>
  <si>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</si>
  <si>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</si>
  <si>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</si>
  <si>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</si>
  <si>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</si>
  <si>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</si>
  <si>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</si>
  <si>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</si>
  <si>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</si>
  <si>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</si>
  <si>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</si>
  <si>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</si>
  <si>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</si>
  <si>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</si>
  <si>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</si>
  <si>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</si>
  <si>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</si>
  <si>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</si>
  <si>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</si>
  <si>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</si>
  <si>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</si>
  <si>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</si>
  <si>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</si>
  <si>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</si>
  <si>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</si>
  <si>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</si>
  <si>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</si>
  <si>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</si>
  <si>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</si>
  <si>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</si>
  <si>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</si>
  <si>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</si>
  <si>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</si>
  <si>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</si>
  <si>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</si>
  <si>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</si>
  <si>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</si>
  <si>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</si>
  <si>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</si>
  <si>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</si>
  <si>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</si>
  <si>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</si>
  <si>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</si>
  <si>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</si>
  <si>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</si>
  <si>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</si>
  <si>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</si>
  <si>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r>
      <rPr>
        <sz val="11"/>
        <color indexed="8"/>
        <rFont val="Garamond"/>
        <family val="1"/>
      </rPr>
      <t>Select a topic from the list, below</t>
    </r>
    <r>
      <rPr>
        <sz val="6"/>
        <color indexed="8"/>
        <rFont val="Garamond"/>
        <family val="1"/>
      </rPr>
      <t xml:space="preserve">  </t>
    </r>
    <r>
      <rPr>
        <sz val="16"/>
        <color indexed="8"/>
        <rFont val="Wingdings"/>
        <charset val="2"/>
      </rPr>
      <t>H</t>
    </r>
  </si>
  <si>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</si>
  <si>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</si>
  <si>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</si>
  <si>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</si>
  <si>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</si>
  <si>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</si>
  <si>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</si>
  <si>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</si>
  <si>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</si>
  <si>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</si>
  <si>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</si>
  <si>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</si>
  <si>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</si>
  <si>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</si>
  <si>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</si>
  <si>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</si>
  <si>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</si>
  <si>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</si>
  <si>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</si>
  <si>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</si>
  <si>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</si>
  <si>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</si>
  <si>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</si>
  <si>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</si>
  <si>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</si>
  <si>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</si>
  <si>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</si>
  <si>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</si>
  <si>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</si>
  <si>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</si>
  <si>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</si>
  <si>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</si>
  <si>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</si>
  <si>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</si>
  <si>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</si>
  <si>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</si>
  <si>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</si>
  <si>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</si>
  <si>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</si>
  <si>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</si>
  <si>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</si>
  <si>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</si>
  <si>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</si>
  <si>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</si>
  <si>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</si>
  <si>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</si>
  <si>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</si>
  <si>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</si>
  <si>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</si>
  <si>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</si>
  <si>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</si>
  <si>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</si>
  <si>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</si>
  <si>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</si>
  <si>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</si>
  <si>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</si>
  <si>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</si>
  <si>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</si>
  <si>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</si>
  <si>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</si>
  <si>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</si>
  <si>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</si>
  <si>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</si>
  <si>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</si>
  <si>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</si>
  <si>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</si>
  <si>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</si>
  <si>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</si>
  <si>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</si>
  <si>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</si>
  <si>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</si>
  <si>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</si>
  <si>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</si>
  <si>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Percentage change in Kindergarten participation rate: 2008-2015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</si>
  <si>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</si>
  <si>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</si>
  <si>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</si>
  <si>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</si>
  <si>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</si>
  <si>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</si>
  <si>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</si>
  <si>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</si>
  <si>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</si>
  <si>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</si>
  <si>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Use of family support services</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</si>
  <si>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</si>
  <si>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</si>
  <si>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</si>
  <si>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</si>
  <si>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</si>
  <si>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</si>
  <si>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</si>
  <si>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</si>
  <si>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</si>
  <si>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</si>
  <si>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</si>
  <si>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</si>
  <si>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</si>
  <si>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</si>
  <si>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</si>
  <si>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</si>
  <si>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</si>
  <si>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</si>
  <si>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</si>
  <si>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</si>
  <si>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</si>
  <si>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</si>
  <si>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</si>
  <si>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</si>
  <si>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</si>
  <si>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</si>
  <si>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</si>
  <si>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</si>
  <si>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</si>
  <si>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</si>
  <si>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</si>
  <si>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</si>
  <si>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</si>
  <si>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</si>
  <si>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</si>
  <si>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</si>
  <si>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</si>
  <si>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</si>
  <si>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</si>
  <si>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</si>
  <si>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</si>
  <si>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</si>
  <si>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</si>
  <si>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</si>
  <si>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</si>
  <si>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</si>
  <si>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Contact with friends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</si>
  <si>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</si>
  <si>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</si>
  <si>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</si>
  <si>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</si>
  <si>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</si>
  <si>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</si>
  <si>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Unintentional injuries treated in hospital per 1,000 pop, 2014</t>
  </si>
  <si>
    <t>Intentional injuries treated in hospital per 1,000 pop, 2014</t>
  </si>
  <si>
    <t>% of unintentional hospital treated injuries that is due to falls,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</si>
  <si>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</si>
  <si>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</si>
  <si>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</si>
  <si>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</si>
  <si>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</si>
  <si>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</si>
  <si>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</si>
  <si>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</si>
  <si>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</si>
  <si>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</si>
  <si>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</si>
  <si>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</si>
  <si>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</si>
  <si>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</si>
  <si>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</si>
  <si>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</si>
  <si>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</si>
  <si>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</si>
  <si>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</si>
  <si>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</si>
  <si>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</si>
  <si>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</si>
  <si>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</si>
  <si>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</si>
  <si>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</si>
  <si>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</si>
  <si>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</si>
  <si>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</si>
  <si>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</si>
  <si>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</si>
  <si>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</si>
  <si>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</si>
  <si>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</si>
  <si>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</si>
  <si>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</si>
  <si>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</si>
  <si>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 Adults who feel valued by society,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</si>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</sst>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7" x14ac:knownFonts="1">
    <font>
      <sz val="11"/>
      <color theme="1"/>
      <name val="Calibri"/>
      <family val="2"/>
      <scheme val="minor"/>
    </font>
    <font>
      <sz val="11"/>
      <color indexed="8"/>
      <name val="Garamond"/>
      <family val="1"/>
    </font>
    <font>
      <sz val="6"/>
      <color indexed="8"/>
      <name val="Garamond"/>
      <family val="1"/>
    </font>
    <font>
      <sz val="16"/>
      <color indexed="8"/>
      <name val="Wingdings"/>
      <charset val="2"/>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3"/>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7">
    <xf numFmtId="0" fontId="0" fillId="0" borderId="0" xfId="0"/>
    <xf numFmtId="0" fontId="14" fillId="0" borderId="0" xfId="0" applyFont="1" applyAlignment="1">
      <alignment vertical="center" wrapText="1"/>
    </xf>
    <xf numFmtId="0" fontId="14" fillId="0" borderId="0" xfId="0" applyFont="1" applyAlignment="1">
      <alignment horizontal="center" vertical="center" wrapText="1"/>
    </xf>
    <xf numFmtId="0" fontId="16" fillId="0" borderId="0" xfId="0" applyFont="1" applyProtection="1">
      <protection hidden="1"/>
    </xf>
    <xf numFmtId="0" fontId="16" fillId="3" borderId="0" xfId="0" applyFont="1" applyFill="1" applyProtection="1">
      <protection hidden="1"/>
    </xf>
    <xf numFmtId="0" fontId="16" fillId="0" borderId="0" xfId="0" applyFont="1" applyAlignment="1" applyProtection="1">
      <alignment horizontal="center"/>
      <protection hidden="1"/>
    </xf>
    <xf numFmtId="0" fontId="17" fillId="0" borderId="0" xfId="0" applyFont="1" applyProtection="1">
      <protection hidden="1"/>
    </xf>
    <xf numFmtId="0" fontId="18" fillId="0" borderId="0" xfId="0" applyFont="1" applyAlignment="1" applyProtection="1">
      <alignment wrapText="1"/>
      <protection hidden="1"/>
    </xf>
    <xf numFmtId="164" fontId="17" fillId="0" borderId="0" xfId="0" applyNumberFormat="1" applyFont="1" applyProtection="1">
      <protection hidden="1"/>
    </xf>
    <xf numFmtId="0" fontId="12"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horizontal="left" vertical="center" wrapText="1"/>
    </xf>
    <xf numFmtId="0" fontId="14" fillId="0" borderId="0" xfId="0" applyFont="1" applyAlignment="1">
      <alignment horizontal="left" vertical="center" wrapText="1"/>
    </xf>
    <xf numFmtId="0" fontId="21" fillId="0" borderId="0" xfId="0" applyFont="1" applyAlignment="1">
      <alignment horizontal="left" vertical="center" wrapText="1"/>
    </xf>
    <xf numFmtId="0" fontId="22" fillId="4" borderId="0" xfId="0" applyFont="1" applyFill="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5" borderId="0" xfId="0" applyFont="1" applyFill="1" applyAlignment="1" applyProtection="1">
      <alignment horizontal="center" vertical="center" wrapText="1"/>
      <protection hidden="1"/>
    </xf>
    <xf numFmtId="0" fontId="16" fillId="5" borderId="0" xfId="0" applyFont="1" applyFill="1" applyAlignment="1" applyProtection="1">
      <alignment horizontal="left"/>
      <protection hidden="1"/>
    </xf>
    <xf numFmtId="0" fontId="23" fillId="0" borderId="0" xfId="0" applyFont="1" applyProtection="1">
      <protection hidden="1"/>
    </xf>
    <xf numFmtId="0" fontId="23" fillId="0" borderId="0" xfId="0" applyFont="1" applyAlignment="1" applyProtection="1">
      <alignment horizontal="center"/>
      <protection hidden="1"/>
    </xf>
    <xf numFmtId="0" fontId="24" fillId="0" borderId="0" xfId="0" applyFont="1" applyProtection="1">
      <protection hidden="1"/>
    </xf>
    <xf numFmtId="0" fontId="0" fillId="0" borderId="0" xfId="0" applyProtection="1">
      <protection hidden="1"/>
    </xf>
    <xf numFmtId="165" fontId="17" fillId="0" borderId="0" xfId="0" applyNumberFormat="1" applyFont="1" applyProtection="1">
      <protection hidden="1"/>
    </xf>
    <xf numFmtId="0" fontId="25" fillId="0" borderId="0" xfId="0" applyFont="1" applyProtection="1">
      <protection hidden="1"/>
    </xf>
    <xf numFmtId="165" fontId="26" fillId="3" borderId="3" xfId="0" applyNumberFormat="1" applyFont="1" applyFill="1" applyBorder="1" applyAlignment="1" applyProtection="1">
      <alignment horizontal="center" vertical="center"/>
      <protection hidden="1"/>
    </xf>
    <xf numFmtId="165" fontId="26" fillId="6" borderId="4" xfId="0" applyNumberFormat="1" applyFont="1" applyFill="1" applyBorder="1" applyAlignment="1" applyProtection="1">
      <alignment horizontal="center" vertical="center"/>
      <protection hidden="1"/>
    </xf>
    <xf numFmtId="0" fontId="26" fillId="2" borderId="5" xfId="0" applyFont="1" applyFill="1" applyBorder="1" applyAlignment="1" applyProtection="1">
      <alignment horizontal="center" vertical="center"/>
      <protection hidden="1"/>
    </xf>
    <xf numFmtId="0" fontId="21" fillId="0" borderId="0" xfId="0" applyFont="1" applyAlignment="1">
      <alignment vertical="center" wrapText="1"/>
    </xf>
    <xf numFmtId="0" fontId="23" fillId="5" borderId="0" xfId="0" applyFont="1" applyFill="1" applyProtection="1">
      <protection hidden="1"/>
    </xf>
    <xf numFmtId="0" fontId="23" fillId="5" borderId="0" xfId="0" applyFont="1" applyFill="1" applyAlignment="1" applyProtection="1">
      <alignment horizontal="center"/>
      <protection hidden="1"/>
    </xf>
    <xf numFmtId="0" fontId="27" fillId="0" borderId="0" xfId="0" applyFont="1" applyAlignment="1" applyProtection="1">
      <alignment horizontal="center"/>
      <protection locked="0" hidden="1"/>
    </xf>
    <xf numFmtId="0" fontId="28" fillId="0" borderId="0" xfId="0" applyFont="1" applyAlignment="1" applyProtection="1">
      <alignment wrapText="1"/>
      <protection hidden="1"/>
    </xf>
    <xf numFmtId="0" fontId="29" fillId="5" borderId="0" xfId="0" applyFont="1" applyFill="1" applyAlignment="1" applyProtection="1">
      <alignment horizontal="left" vertical="center" wrapText="1"/>
      <protection hidden="1"/>
    </xf>
    <xf numFmtId="0" fontId="23" fillId="5" borderId="0" xfId="0" applyFont="1" applyFill="1" applyAlignment="1" applyProtection="1">
      <alignment horizontal="left"/>
      <protection hidden="1"/>
    </xf>
    <xf numFmtId="0" fontId="14" fillId="0" borderId="1" xfId="0" applyFont="1" applyBorder="1" applyAlignment="1" applyProtection="1">
      <alignment horizontal="left" vertical="center" wrapText="1"/>
      <protection hidden="1"/>
    </xf>
    <xf numFmtId="164" fontId="14" fillId="0" borderId="0" xfId="0" applyNumberFormat="1" applyFont="1" applyAlignment="1">
      <alignment horizontal="center" vertical="center" wrapText="1"/>
    </xf>
    <xf numFmtId="0" fontId="30" fillId="7" borderId="6" xfId="0" applyFont="1" applyFill="1" applyBorder="1" applyAlignment="1" applyProtection="1">
      <alignment vertical="center" wrapText="1"/>
      <protection hidden="1"/>
    </xf>
    <xf numFmtId="0" fontId="30" fillId="7" borderId="6" xfId="0" applyFont="1" applyFill="1" applyBorder="1" applyAlignment="1" applyProtection="1">
      <alignment horizontal="left" vertical="center" wrapText="1"/>
      <protection hidden="1"/>
    </xf>
    <xf numFmtId="0" fontId="31" fillId="0" borderId="0" xfId="0" applyFont="1" applyAlignment="1" applyProtection="1">
      <alignment horizontal="left" wrapText="1"/>
      <protection hidden="1"/>
    </xf>
    <xf numFmtId="0" fontId="32" fillId="0" borderId="1" xfId="0" applyFont="1" applyBorder="1" applyAlignment="1" applyProtection="1">
      <alignment vertical="center" wrapText="1"/>
      <protection hidden="1"/>
    </xf>
    <xf numFmtId="0" fontId="16" fillId="0" borderId="0" xfId="0" applyFont="1" applyAlignment="1" applyProtection="1">
      <alignment horizontal="center"/>
      <protection locked="0" hidden="1"/>
    </xf>
    <xf numFmtId="0" fontId="23" fillId="3" borderId="0" xfId="0" applyFont="1" applyFill="1" applyAlignment="1" applyProtection="1">
      <alignment horizontal="center"/>
      <protection hidden="1"/>
    </xf>
    <xf numFmtId="164" fontId="14" fillId="0" borderId="2" xfId="0" applyNumberFormat="1" applyFont="1" applyBorder="1" applyAlignment="1">
      <alignment horizontal="center" vertical="center" wrapText="1"/>
    </xf>
    <xf numFmtId="2" fontId="14" fillId="0" borderId="0" xfId="0" applyNumberFormat="1" applyFont="1" applyAlignment="1">
      <alignment horizontal="center" vertical="center" wrapText="1"/>
    </xf>
    <xf numFmtId="164" fontId="33" fillId="0" borderId="2" xfId="0" applyNumberFormat="1" applyFont="1" applyBorder="1" applyAlignment="1">
      <alignment horizontal="center" vertical="center"/>
    </xf>
    <xf numFmtId="164" fontId="14" fillId="0" borderId="2" xfId="0" applyNumberFormat="1" applyFont="1" applyBorder="1" applyAlignment="1">
      <alignment horizontal="center" vertical="center"/>
    </xf>
    <xf numFmtId="164" fontId="0" fillId="0" borderId="2" xfId="0" applyNumberFormat="1" applyBorder="1" applyAlignment="1">
      <alignment vertical="center"/>
    </xf>
    <xf numFmtId="164" fontId="14"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6" fillId="0" borderId="2" xfId="0" applyNumberFormat="1" applyFont="1" applyBorder="1" applyAlignment="1">
      <alignment horizontal="center" vertical="center"/>
    </xf>
    <xf numFmtId="164" fontId="34" fillId="0" borderId="2" xfId="0" applyNumberFormat="1" applyFont="1" applyBorder="1" applyAlignment="1">
      <alignment horizontal="center" vertical="center"/>
    </xf>
    <xf numFmtId="0" fontId="35" fillId="0" borderId="1" xfId="0" applyFont="1" applyBorder="1" applyAlignment="1" applyProtection="1">
      <alignment horizontal="left" vertical="center" wrapText="1"/>
      <protection hidden="1"/>
    </xf>
    <xf numFmtId="164" fontId="36" fillId="0" borderId="0" xfId="0" applyNumberFormat="1" applyFont="1" applyAlignment="1" applyProtection="1">
      <alignment horizontal="center"/>
      <protection hidden="1"/>
    </xf>
    <xf numFmtId="0" fontId="36" fillId="0" borderId="0" xfId="0" applyFont="1" applyAlignment="1" applyProtection="1">
      <alignment horizontal="center"/>
      <protection hidden="1"/>
    </xf>
    <xf numFmtId="164" fontId="22" fillId="0" borderId="0" xfId="0" applyNumberFormat="1" applyFont="1" applyAlignment="1" applyProtection="1">
      <alignment horizontal="center" vertical="center" wrapText="1"/>
      <protection hidden="1"/>
    </xf>
    <xf numFmtId="164" fontId="14" fillId="0" borderId="0" xfId="0" applyNumberFormat="1" applyFont="1" applyAlignment="1">
      <alignment vertical="center" wrapText="1"/>
    </xf>
    <xf numFmtId="0" fontId="21" fillId="0" borderId="2" xfId="0" applyFont="1" applyBorder="1" applyAlignment="1">
      <alignment horizontal="left" vertical="center" wrapText="1"/>
    </xf>
    <xf numFmtId="0" fontId="21" fillId="0" borderId="2" xfId="0" applyFont="1" applyBorder="1" applyAlignment="1">
      <alignment vertical="center" wrapText="1"/>
    </xf>
    <xf numFmtId="164" fontId="22" fillId="0" borderId="2" xfId="0" applyNumberFormat="1" applyFont="1" applyBorder="1" applyAlignment="1" applyProtection="1">
      <alignment horizontal="center" vertical="center" wrapText="1"/>
      <protection hidden="1"/>
    </xf>
    <xf numFmtId="164" fontId="37" fillId="0" borderId="2" xfId="0" applyNumberFormat="1" applyFont="1" applyBorder="1" applyAlignment="1">
      <alignment vertical="center" wrapText="1"/>
    </xf>
    <xf numFmtId="0" fontId="21" fillId="0" borderId="2" xfId="0" applyFont="1" applyBorder="1" applyAlignment="1" applyProtection="1">
      <alignment vertical="center" wrapText="1"/>
      <protection hidden="1"/>
    </xf>
    <xf numFmtId="1" fontId="33" fillId="0" borderId="2" xfId="0" applyNumberFormat="1" applyFont="1" applyBorder="1" applyAlignment="1">
      <alignment horizontal="center" vertical="center"/>
    </xf>
    <xf numFmtId="0" fontId="14" fillId="0" borderId="2" xfId="0" applyFont="1" applyBorder="1" applyAlignment="1">
      <alignment horizontal="left" vertical="center" wrapText="1"/>
    </xf>
    <xf numFmtId="0" fontId="0" fillId="9" borderId="0" xfId="0" applyFill="1"/>
    <xf numFmtId="0" fontId="15" fillId="0" borderId="0" xfId="0" applyFont="1" applyAlignment="1" applyProtection="1">
      <alignment horizontal="left" wrapText="1"/>
      <protection hidden="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164" fontId="21" fillId="0" borderId="2" xfId="0" applyNumberFormat="1" applyFont="1" applyBorder="1" applyAlignment="1">
      <alignment horizontal="left" vertical="center" wrapText="1"/>
    </xf>
    <xf numFmtId="164" fontId="14" fillId="0" borderId="0" xfId="0" applyNumberFormat="1" applyFont="1" applyAlignment="1">
      <alignment horizontal="left" vertical="center" wrapText="1"/>
    </xf>
    <xf numFmtId="164" fontId="21" fillId="0" borderId="0" xfId="0" applyNumberFormat="1" applyFont="1" applyAlignment="1">
      <alignment vertical="center" wrapText="1"/>
    </xf>
    <xf numFmtId="1" fontId="15" fillId="0" borderId="0" xfId="0" applyNumberFormat="1" applyFont="1" applyAlignment="1">
      <alignment horizontal="center"/>
    </xf>
    <xf numFmtId="1" fontId="15" fillId="2" borderId="0" xfId="0" applyNumberFormat="1" applyFont="1" applyFill="1" applyAlignment="1">
      <alignment horizontal="center"/>
    </xf>
    <xf numFmtId="1" fontId="0" fillId="0" borderId="0" xfId="0" applyNumberFormat="1"/>
    <xf numFmtId="0" fontId="43" fillId="0" borderId="0" xfId="0" applyFont="1" applyAlignment="1">
      <alignment vertical="center" wrapText="1"/>
    </xf>
    <xf numFmtId="164" fontId="44" fillId="0" borderId="0" xfId="0" applyNumberFormat="1" applyFont="1" applyAlignment="1">
      <alignment horizontal="center" vertical="center"/>
    </xf>
    <xf numFmtId="0" fontId="30" fillId="0" borderId="6" xfId="0" applyFont="1" applyBorder="1" applyAlignment="1" applyProtection="1">
      <alignment horizontal="left" vertical="center" wrapText="1"/>
      <protection hidden="1"/>
    </xf>
    <xf numFmtId="0" fontId="45" fillId="0" borderId="1" xfId="0" applyFont="1" applyBorder="1" applyAlignment="1" applyProtection="1">
      <alignment horizontal="left" vertical="center" wrapText="1"/>
      <protection hidden="1"/>
    </xf>
    <xf numFmtId="0" fontId="46" fillId="7" borderId="6" xfId="0" applyFont="1" applyFill="1" applyBorder="1" applyAlignment="1" applyProtection="1">
      <alignment horizontal="left" vertical="center" wrapText="1"/>
      <protection hidden="1"/>
    </xf>
    <xf numFmtId="0" fontId="35" fillId="11" borderId="1" xfId="0" applyFont="1" applyFill="1" applyBorder="1" applyAlignment="1" applyProtection="1">
      <alignment horizontal="left" vertical="center" wrapText="1"/>
      <protection hidden="1"/>
    </xf>
    <xf numFmtId="0" fontId="31" fillId="0" borderId="0" xfId="0" applyFont="1" applyAlignment="1" applyProtection="1">
      <alignment horizontal="center"/>
      <protection hidden="1"/>
    </xf>
    <xf numFmtId="0" fontId="38" fillId="8" borderId="0" xfId="0" applyFont="1" applyFill="1" applyAlignment="1" applyProtection="1">
      <alignment horizontal="center" vertical="center"/>
      <protection hidden="1"/>
    </xf>
    <xf numFmtId="0" fontId="27" fillId="0" borderId="0" xfId="0" applyFont="1" applyAlignment="1" applyProtection="1">
      <alignment horizontal="center" wrapText="1"/>
      <protection hidden="1"/>
    </xf>
    <xf numFmtId="0" fontId="39" fillId="0" borderId="0" xfId="0" applyFont="1" applyAlignment="1" applyProtection="1">
      <alignment horizontal="center" vertical="center" wrapText="1"/>
      <protection hidden="1"/>
    </xf>
    <xf numFmtId="0" fontId="39" fillId="0" borderId="7" xfId="0" applyFont="1" applyBorder="1" applyAlignment="1" applyProtection="1">
      <alignment horizontal="center" vertical="center" wrapText="1"/>
      <protection hidden="1"/>
    </xf>
    <xf numFmtId="0" fontId="40" fillId="9" borderId="0" xfId="0" applyFont="1" applyFill="1" applyAlignment="1" applyProtection="1">
      <alignment horizontal="center" wrapText="1"/>
      <protection hidden="1"/>
    </xf>
    <xf numFmtId="0" fontId="41" fillId="10" borderId="0" xfId="0" applyFont="1" applyFill="1" applyAlignment="1" applyProtection="1">
      <alignment horizontal="center" vertic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ae5d7ba06cc9491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Melbourne</c:v>
                </c:pt>
                <c:pt idx="1">
                  <c:v>Maribyrnong</c:v>
                </c:pt>
                <c:pt idx="2">
                  <c:v>Melton</c:v>
                </c:pt>
                <c:pt idx="3">
                  <c:v>Brimbank</c:v>
                </c:pt>
                <c:pt idx="4">
                  <c:v>Pyrenees</c:v>
                </c:pt>
                <c:pt idx="5">
                  <c:v>Darebin</c:v>
                </c:pt>
                <c:pt idx="6">
                  <c:v>Casey</c:v>
                </c:pt>
                <c:pt idx="7">
                  <c:v>Hume</c:v>
                </c:pt>
                <c:pt idx="8">
                  <c:v>Monash</c:v>
                </c:pt>
                <c:pt idx="9">
                  <c:v>Glen Eira</c:v>
                </c:pt>
                <c:pt idx="10">
                  <c:v>Greater Bendigo</c:v>
                </c:pt>
                <c:pt idx="11">
                  <c:v>South Gippsland</c:v>
                </c:pt>
                <c:pt idx="12">
                  <c:v>Wyndham</c:v>
                </c:pt>
                <c:pt idx="13">
                  <c:v>Moreland</c:v>
                </c:pt>
                <c:pt idx="14">
                  <c:v>Mitchell</c:v>
                </c:pt>
                <c:pt idx="15">
                  <c:v>Ballarat</c:v>
                </c:pt>
                <c:pt idx="16">
                  <c:v>Frankston</c:v>
                </c:pt>
                <c:pt idx="17">
                  <c:v>Yarra Ranges</c:v>
                </c:pt>
                <c:pt idx="18">
                  <c:v>Maroondah</c:v>
                </c:pt>
                <c:pt idx="19">
                  <c:v>Cardinia</c:v>
                </c:pt>
                <c:pt idx="20">
                  <c:v>Manningham</c:v>
                </c:pt>
                <c:pt idx="21">
                  <c:v>Boroondara</c:v>
                </c:pt>
                <c:pt idx="22">
                  <c:v>Port Phillip</c:v>
                </c:pt>
                <c:pt idx="23">
                  <c:v>Northern Grampians</c:v>
                </c:pt>
                <c:pt idx="24">
                  <c:v>West Wimmera</c:v>
                </c:pt>
                <c:pt idx="25">
                  <c:v>Greater Dandenong</c:v>
                </c:pt>
                <c:pt idx="26">
                  <c:v>Strathbogie</c:v>
                </c:pt>
                <c:pt idx="27">
                  <c:v>Midura</c:v>
                </c:pt>
                <c:pt idx="28">
                  <c:v>Whittlesea</c:v>
                </c:pt>
                <c:pt idx="29">
                  <c:v>Knox</c:v>
                </c:pt>
                <c:pt idx="30">
                  <c:v>Whitehorse</c:v>
                </c:pt>
                <c:pt idx="31">
                  <c:v>Baw Baw</c:v>
                </c:pt>
                <c:pt idx="32">
                  <c:v>Greater Geelong</c:v>
                </c:pt>
                <c:pt idx="33">
                  <c:v>Yarra</c:v>
                </c:pt>
                <c:pt idx="34">
                  <c:v>Hepburn</c:v>
                </c:pt>
                <c:pt idx="35">
                  <c:v>Wangaratta</c:v>
                </c:pt>
                <c:pt idx="36">
                  <c:v>Hobsons Bay</c:v>
                </c:pt>
                <c:pt idx="37">
                  <c:v>Glenelg</c:v>
                </c:pt>
                <c:pt idx="38">
                  <c:v>Stonnington</c:v>
                </c:pt>
                <c:pt idx="39">
                  <c:v>Banyule</c:v>
                </c:pt>
                <c:pt idx="40">
                  <c:v>Ararat</c:v>
                </c:pt>
                <c:pt idx="41">
                  <c:v>Wodonga</c:v>
                </c:pt>
                <c:pt idx="42">
                  <c:v>Latrobe</c:v>
                </c:pt>
                <c:pt idx="43">
                  <c:v>Golden Plains</c:v>
                </c:pt>
                <c:pt idx="44">
                  <c:v>Hindmarsh</c:v>
                </c:pt>
                <c:pt idx="45">
                  <c:v>Macedon Ranges</c:v>
                </c:pt>
                <c:pt idx="46">
                  <c:v>Campaspe</c:v>
                </c:pt>
                <c:pt idx="47">
                  <c:v>Greater Shepparton</c:v>
                </c:pt>
                <c:pt idx="48">
                  <c:v>Wellington</c:v>
                </c:pt>
                <c:pt idx="49">
                  <c:v>Moorabool</c:v>
                </c:pt>
                <c:pt idx="50">
                  <c:v>Mount Alexander</c:v>
                </c:pt>
                <c:pt idx="51">
                  <c:v>Mornington Peninsula</c:v>
                </c:pt>
                <c:pt idx="52">
                  <c:v>Yarriambiak</c:v>
                </c:pt>
                <c:pt idx="53">
                  <c:v>East Gippsland</c:v>
                </c:pt>
                <c:pt idx="54">
                  <c:v>Horsham</c:v>
                </c:pt>
                <c:pt idx="55">
                  <c:v>Gannawarra</c:v>
                </c:pt>
                <c:pt idx="56">
                  <c:v>Swan Hill</c:v>
                </c:pt>
                <c:pt idx="57">
                  <c:v>Towong</c:v>
                </c:pt>
                <c:pt idx="58">
                  <c:v>Southern Grampians</c:v>
                </c:pt>
                <c:pt idx="59">
                  <c:v>Murrindindi</c:v>
                </c:pt>
                <c:pt idx="60">
                  <c:v>Kingston</c:v>
                </c:pt>
                <c:pt idx="61">
                  <c:v>Loddon</c:v>
                </c:pt>
                <c:pt idx="62">
                  <c:v>Nillumbik</c:v>
                </c:pt>
                <c:pt idx="63">
                  <c:v>Bass Coast</c:v>
                </c:pt>
                <c:pt idx="64">
                  <c:v>Moyne</c:v>
                </c:pt>
                <c:pt idx="65">
                  <c:v>Benalla</c:v>
                </c:pt>
                <c:pt idx="66">
                  <c:v>Moira</c:v>
                </c:pt>
                <c:pt idx="67">
                  <c:v>Moonee Valley</c:v>
                </c:pt>
                <c:pt idx="68">
                  <c:v>Warrnambool</c:v>
                </c:pt>
                <c:pt idx="69">
                  <c:v>Colac- Otway</c:v>
                </c:pt>
                <c:pt idx="70">
                  <c:v>Central Goldfields</c:v>
                </c:pt>
                <c:pt idx="71">
                  <c:v>Buloke</c:v>
                </c:pt>
                <c:pt idx="72">
                  <c:v>Indigo</c:v>
                </c:pt>
                <c:pt idx="73">
                  <c:v>Alpine</c:v>
                </c:pt>
                <c:pt idx="74">
                  <c:v>Corangamite</c:v>
                </c:pt>
                <c:pt idx="75">
                  <c:v>Surf Coast</c:v>
                </c:pt>
                <c:pt idx="76">
                  <c:v>Bayside</c:v>
                </c:pt>
                <c:pt idx="77">
                  <c:v>Queenscliffe</c:v>
                </c:pt>
                <c:pt idx="78">
                  <c:v>Mansfield</c:v>
                </c:pt>
              </c:strCache>
            </c:strRef>
          </c:cat>
          <c:val>
            <c:numRef>
              <c:f>Comparison!$J$6:$J$84</c:f>
              <c:numCache>
                <c:formatCode>General</c:formatCode>
                <c:ptCount val="79"/>
                <c:pt idx="0">
                  <c:v>21.505769999999998</c:v>
                </c:pt>
                <c:pt idx="1">
                  <c:v>19.586179999999999</c:v>
                </c:pt>
                <c:pt idx="2">
                  <c:v>18.956019999999999</c:v>
                </c:pt>
                <c:pt idx="3">
                  <c:v>18.926839999999999</c:v>
                </c:pt>
                <c:pt idx="4">
                  <c:v>18.566040000000001</c:v>
                </c:pt>
                <c:pt idx="5">
                  <c:v>18.534109999999998</c:v>
                </c:pt>
                <c:pt idx="6">
                  <c:v>18.22429</c:v>
                </c:pt>
                <c:pt idx="7">
                  <c:v>17.69502</c:v>
                </c:pt>
                <c:pt idx="8">
                  <c:v>17.64536</c:v>
                </c:pt>
                <c:pt idx="9">
                  <c:v>17.336760000000002</c:v>
                </c:pt>
                <c:pt idx="10">
                  <c:v>17.261040000000001</c:v>
                </c:pt>
                <c:pt idx="11">
                  <c:v>17.258459999999999</c:v>
                </c:pt>
                <c:pt idx="12">
                  <c:v>17.179120000000001</c:v>
                </c:pt>
                <c:pt idx="13">
                  <c:v>17.1708</c:v>
                </c:pt>
                <c:pt idx="14">
                  <c:v>16.607199999999999</c:v>
                </c:pt>
                <c:pt idx="15">
                  <c:v>16.57432</c:v>
                </c:pt>
                <c:pt idx="16">
                  <c:v>16.504960000000001</c:v>
                </c:pt>
                <c:pt idx="17">
                  <c:v>16.408480000000001</c:v>
                </c:pt>
                <c:pt idx="18">
                  <c:v>16.383150000000001</c:v>
                </c:pt>
                <c:pt idx="19">
                  <c:v>16.301559999999998</c:v>
                </c:pt>
                <c:pt idx="20">
                  <c:v>16.12867</c:v>
                </c:pt>
                <c:pt idx="21">
                  <c:v>15.95989</c:v>
                </c:pt>
                <c:pt idx="22">
                  <c:v>15.897930000000001</c:v>
                </c:pt>
                <c:pt idx="23">
                  <c:v>15.8756</c:v>
                </c:pt>
                <c:pt idx="24">
                  <c:v>15.66159</c:v>
                </c:pt>
                <c:pt idx="25">
                  <c:v>15.488009999999999</c:v>
                </c:pt>
                <c:pt idx="26">
                  <c:v>15.42224</c:v>
                </c:pt>
                <c:pt idx="27">
                  <c:v>15.41563</c:v>
                </c:pt>
                <c:pt idx="28">
                  <c:v>15.409369999999999</c:v>
                </c:pt>
                <c:pt idx="29">
                  <c:v>15.341279999999999</c:v>
                </c:pt>
                <c:pt idx="30">
                  <c:v>15.330500000000001</c:v>
                </c:pt>
                <c:pt idx="31">
                  <c:v>15.194990000000001</c:v>
                </c:pt>
                <c:pt idx="32">
                  <c:v>15.055210000000001</c:v>
                </c:pt>
                <c:pt idx="33">
                  <c:v>14.841189999999999</c:v>
                </c:pt>
                <c:pt idx="34">
                  <c:v>14.6205</c:v>
                </c:pt>
                <c:pt idx="35">
                  <c:v>14.222849999999999</c:v>
                </c:pt>
                <c:pt idx="36">
                  <c:v>14.15925</c:v>
                </c:pt>
                <c:pt idx="37">
                  <c:v>14.153029999999999</c:v>
                </c:pt>
                <c:pt idx="38">
                  <c:v>14.06245</c:v>
                </c:pt>
                <c:pt idx="39">
                  <c:v>14.02819</c:v>
                </c:pt>
                <c:pt idx="40">
                  <c:v>13.960599999999999</c:v>
                </c:pt>
                <c:pt idx="41">
                  <c:v>13.9411</c:v>
                </c:pt>
                <c:pt idx="42">
                  <c:v>13.8904</c:v>
                </c:pt>
                <c:pt idx="43">
                  <c:v>13.83869</c:v>
                </c:pt>
                <c:pt idx="44">
                  <c:v>13.78729</c:v>
                </c:pt>
                <c:pt idx="45">
                  <c:v>13.7828</c:v>
                </c:pt>
                <c:pt idx="46">
                  <c:v>13.756790000000001</c:v>
                </c:pt>
                <c:pt idx="47">
                  <c:v>13.7166</c:v>
                </c:pt>
                <c:pt idx="48">
                  <c:v>13.40597</c:v>
                </c:pt>
                <c:pt idx="49">
                  <c:v>13.260260000000001</c:v>
                </c:pt>
                <c:pt idx="50">
                  <c:v>13.14626</c:v>
                </c:pt>
                <c:pt idx="51">
                  <c:v>13.13279</c:v>
                </c:pt>
                <c:pt idx="52">
                  <c:v>13.042870000000001</c:v>
                </c:pt>
                <c:pt idx="53">
                  <c:v>13.016109999999999</c:v>
                </c:pt>
                <c:pt idx="54">
                  <c:v>12.974489999999999</c:v>
                </c:pt>
                <c:pt idx="55">
                  <c:v>12.94214</c:v>
                </c:pt>
                <c:pt idx="56">
                  <c:v>12.77073</c:v>
                </c:pt>
                <c:pt idx="57">
                  <c:v>12.669219999999999</c:v>
                </c:pt>
                <c:pt idx="58">
                  <c:v>12.50548</c:v>
                </c:pt>
                <c:pt idx="59">
                  <c:v>12.502269999999999</c:v>
                </c:pt>
                <c:pt idx="60">
                  <c:v>12.4038</c:v>
                </c:pt>
                <c:pt idx="61">
                  <c:v>12.39364</c:v>
                </c:pt>
                <c:pt idx="62">
                  <c:v>12.35023</c:v>
                </c:pt>
                <c:pt idx="63">
                  <c:v>12.31503</c:v>
                </c:pt>
                <c:pt idx="64">
                  <c:v>12.27216</c:v>
                </c:pt>
                <c:pt idx="65">
                  <c:v>12.178100000000001</c:v>
                </c:pt>
                <c:pt idx="66">
                  <c:v>11.99253</c:v>
                </c:pt>
                <c:pt idx="67">
                  <c:v>11.96604</c:v>
                </c:pt>
                <c:pt idx="68">
                  <c:v>11.720689999999999</c:v>
                </c:pt>
                <c:pt idx="69">
                  <c:v>11.71143</c:v>
                </c:pt>
                <c:pt idx="70">
                  <c:v>11.30452</c:v>
                </c:pt>
                <c:pt idx="71">
                  <c:v>11.04457</c:v>
                </c:pt>
                <c:pt idx="72">
                  <c:v>10.873100000000001</c:v>
                </c:pt>
                <c:pt idx="73">
                  <c:v>10.15025</c:v>
                </c:pt>
                <c:pt idx="74">
                  <c:v>10.11003</c:v>
                </c:pt>
                <c:pt idx="75">
                  <c:v>9.9323549999999994</c:v>
                </c:pt>
                <c:pt idx="76">
                  <c:v>9.610754</c:v>
                </c:pt>
                <c:pt idx="77">
                  <c:v>9.5781179999999999</c:v>
                </c:pt>
                <c:pt idx="78">
                  <c:v>7.3578130000000002</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67" val="25"/>
</file>

<file path=xl/ctrlProps/ctrlProp2.xml><?xml version="1.0" encoding="utf-8"?>
<formControlPr xmlns="http://schemas.microsoft.com/office/spreadsheetml/2009/9/main" objectType="Drop" dropLines="65" dropStyle="combo" dx="31" fmlaLink="$G$4" fmlaRange="Table!$AA$1:$AA$83" sel="80" val="35"/>
</file>

<file path=xl/ctrlProps/ctrlProp3.xml><?xml version="1.0" encoding="utf-8"?>
<formControlPr xmlns="http://schemas.microsoft.com/office/spreadsheetml/2009/9/main" objectType="Drop" dropLines="100" dropStyle="combo" dx="31" fmlaLink="$C$4" fmlaRange="Results!$D$4:$D$507" sel="231" val="54"/>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2903220</xdr:colOff>
          <xdr:row>2</xdr:row>
          <xdr:rowOff>99060</xdr:rowOff>
        </xdr:from>
        <xdr:to>
          <xdr:col>5</xdr:col>
          <xdr:colOff>0</xdr:colOff>
          <xdr:row>4</xdr:row>
          <xdr:rowOff>15240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xdr:row>
          <xdr:rowOff>99060</xdr:rowOff>
        </xdr:from>
        <xdr:to>
          <xdr:col>8</xdr:col>
          <xdr:colOff>91440</xdr:colOff>
          <xdr:row>4</xdr:row>
          <xdr:rowOff>22860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3</xdr:row>
      <xdr:rowOff>146050</xdr:rowOff>
    </xdr:from>
    <xdr:to>
      <xdr:col>11</xdr:col>
      <xdr:colOff>596900</xdr:colOff>
      <xdr:row>94</xdr:row>
      <xdr:rowOff>88900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97715</xdr:rowOff>
        </xdr:from>
        <xdr:to>
          <xdr:col>12</xdr:col>
          <xdr:colOff>22860</xdr:colOff>
          <xdr:row>3</xdr:row>
          <xdr:rowOff>152400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94"/>
  <sheetViews>
    <sheetView zoomScale="85" zoomScaleNormal="85" workbookViewId="0">
      <pane xSplit="4" ySplit="3" topLeftCell="E4" activePane="bottomRight" state="frozen"/>
      <selection pane="topRight" activeCell="C1" sqref="C1"/>
      <selection pane="bottomLeft" activeCell="A3" sqref="A3"/>
      <selection pane="bottomRight" activeCell="D178" sqref="D178:E191"/>
    </sheetView>
  </sheetViews>
  <sheetFormatPr defaultColWidth="9.33203125" defaultRowHeight="14.4" x14ac:dyDescent="0.3"/>
  <cols>
    <col min="1" max="1" width="4.77734375" customWidth="1"/>
    <col min="2" max="2" width="4.6640625" style="71" bestFit="1" customWidth="1"/>
    <col min="3" max="3" width="12.77734375" style="13" customWidth="1"/>
    <col min="4" max="4" width="40.33203125" style="12" customWidth="1"/>
    <col min="5" max="5" width="27.33203125" style="27" customWidth="1"/>
    <col min="6" max="85" width="9.33203125" style="2" customWidth="1"/>
    <col min="86" max="86" width="9.33203125" style="1"/>
    <col min="87" max="88" width="9.33203125" style="35"/>
    <col min="89" max="89" width="10" style="1" bestFit="1" customWidth="1"/>
    <col min="90" max="16384" width="9.33203125" style="1"/>
  </cols>
  <sheetData>
    <row r="1" spans="1:88" ht="20.25" customHeight="1" x14ac:dyDescent="0.3">
      <c r="D1" s="11" t="s">
        <v>85</v>
      </c>
    </row>
    <row r="2" spans="1:88" ht="20.25" customHeight="1" x14ac:dyDescent="0.3">
      <c r="D2" s="11"/>
    </row>
    <row r="3" spans="1:88" ht="23.25" customHeight="1" x14ac:dyDescent="0.3">
      <c r="F3" s="14" t="s">
        <v>2</v>
      </c>
      <c r="G3" s="15" t="s">
        <v>3</v>
      </c>
      <c r="H3" s="14" t="s">
        <v>4</v>
      </c>
      <c r="I3" s="15" t="s">
        <v>5</v>
      </c>
      <c r="J3" s="14" t="s">
        <v>6</v>
      </c>
      <c r="K3" s="15" t="s">
        <v>7</v>
      </c>
      <c r="L3" s="14" t="s">
        <v>8</v>
      </c>
      <c r="M3" s="15" t="s">
        <v>9</v>
      </c>
      <c r="N3" s="14" t="s">
        <v>10</v>
      </c>
      <c r="O3" s="15" t="s">
        <v>11</v>
      </c>
      <c r="P3" s="14" t="s">
        <v>12</v>
      </c>
      <c r="Q3" s="15" t="s">
        <v>13</v>
      </c>
      <c r="R3" s="14" t="s">
        <v>14</v>
      </c>
      <c r="S3" s="15" t="s">
        <v>15</v>
      </c>
      <c r="T3" s="14" t="s">
        <v>16</v>
      </c>
      <c r="U3" s="15" t="s">
        <v>17</v>
      </c>
      <c r="V3" s="14" t="s">
        <v>18</v>
      </c>
      <c r="W3" s="15" t="s">
        <v>19</v>
      </c>
      <c r="X3" s="14" t="s">
        <v>20</v>
      </c>
      <c r="Y3" s="15" t="s">
        <v>21</v>
      </c>
      <c r="Z3" s="14" t="s">
        <v>22</v>
      </c>
      <c r="AA3" s="15" t="s">
        <v>23</v>
      </c>
      <c r="AB3" s="14" t="s">
        <v>24</v>
      </c>
      <c r="AC3" s="16" t="s">
        <v>25</v>
      </c>
      <c r="AD3" s="14" t="s">
        <v>26</v>
      </c>
      <c r="AE3" s="15" t="s">
        <v>0</v>
      </c>
      <c r="AF3" s="14" t="s">
        <v>27</v>
      </c>
      <c r="AG3" s="15" t="s">
        <v>28</v>
      </c>
      <c r="AH3" s="14" t="s">
        <v>29</v>
      </c>
      <c r="AI3" s="15" t="s">
        <v>30</v>
      </c>
      <c r="AJ3" s="14" t="s">
        <v>31</v>
      </c>
      <c r="AK3" s="15" t="s">
        <v>32</v>
      </c>
      <c r="AL3" s="14" t="s">
        <v>33</v>
      </c>
      <c r="AM3" s="15" t="s">
        <v>34</v>
      </c>
      <c r="AN3" s="14" t="s">
        <v>35</v>
      </c>
      <c r="AO3" s="15" t="s">
        <v>36</v>
      </c>
      <c r="AP3" s="14" t="s">
        <v>37</v>
      </c>
      <c r="AQ3" s="15" t="s">
        <v>38</v>
      </c>
      <c r="AR3" s="14" t="s">
        <v>39</v>
      </c>
      <c r="AS3" s="15" t="s">
        <v>40</v>
      </c>
      <c r="AT3" s="14" t="s">
        <v>41</v>
      </c>
      <c r="AU3" s="15" t="s">
        <v>42</v>
      </c>
      <c r="AV3" s="14" t="s">
        <v>43</v>
      </c>
      <c r="AW3" s="15" t="s">
        <v>44</v>
      </c>
      <c r="AX3" s="14" t="s">
        <v>45</v>
      </c>
      <c r="AY3" s="15" t="s">
        <v>46</v>
      </c>
      <c r="AZ3" s="14" t="s">
        <v>47</v>
      </c>
      <c r="BA3" s="15" t="s">
        <v>48</v>
      </c>
      <c r="BB3" s="14" t="s">
        <v>49</v>
      </c>
      <c r="BC3" s="15" t="s">
        <v>50</v>
      </c>
      <c r="BD3" s="14" t="s">
        <v>51</v>
      </c>
      <c r="BE3" s="15" t="s">
        <v>52</v>
      </c>
      <c r="BF3" s="14" t="s">
        <v>53</v>
      </c>
      <c r="BG3" s="15" t="s">
        <v>54</v>
      </c>
      <c r="BH3" s="14" t="s">
        <v>55</v>
      </c>
      <c r="BI3" s="15" t="s">
        <v>56</v>
      </c>
      <c r="BJ3" s="14" t="s">
        <v>57</v>
      </c>
      <c r="BK3" s="15" t="s">
        <v>58</v>
      </c>
      <c r="BL3" s="14" t="s">
        <v>59</v>
      </c>
      <c r="BM3" s="15" t="s">
        <v>60</v>
      </c>
      <c r="BN3" s="14" t="s">
        <v>61</v>
      </c>
      <c r="BO3" s="15" t="s">
        <v>62</v>
      </c>
      <c r="BP3" s="14" t="s">
        <v>63</v>
      </c>
      <c r="BQ3" s="15" t="s">
        <v>64</v>
      </c>
      <c r="BR3" s="14" t="s">
        <v>65</v>
      </c>
      <c r="BS3" s="15" t="s">
        <v>66</v>
      </c>
      <c r="BT3" s="14" t="s">
        <v>67</v>
      </c>
      <c r="BU3" s="15" t="s">
        <v>68</v>
      </c>
      <c r="BV3" s="14" t="s">
        <v>69</v>
      </c>
      <c r="BW3" s="15" t="s">
        <v>70</v>
      </c>
      <c r="BX3" s="14" t="s">
        <v>71</v>
      </c>
      <c r="BY3" s="15" t="s">
        <v>72</v>
      </c>
      <c r="BZ3" s="14" t="s">
        <v>73</v>
      </c>
      <c r="CA3" s="15" t="s">
        <v>74</v>
      </c>
      <c r="CB3" s="14" t="s">
        <v>75</v>
      </c>
      <c r="CC3" s="15" t="s">
        <v>76</v>
      </c>
      <c r="CD3" s="14" t="s">
        <v>77</v>
      </c>
      <c r="CE3" s="15" t="s">
        <v>78</v>
      </c>
      <c r="CF3" s="14" t="s">
        <v>79</v>
      </c>
      <c r="CG3" s="15" t="s">
        <v>1</v>
      </c>
      <c r="CH3" s="15" t="s">
        <v>128</v>
      </c>
      <c r="CI3" s="35" t="s">
        <v>143</v>
      </c>
      <c r="CJ3" s="35" t="s">
        <v>144</v>
      </c>
    </row>
    <row r="4" spans="1:88" x14ac:dyDescent="0.3">
      <c r="B4" s="72">
        <v>1</v>
      </c>
      <c r="C4" s="13" t="s">
        <v>106</v>
      </c>
      <c r="D4" s="66" t="s">
        <v>86</v>
      </c>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6"/>
    </row>
    <row r="5" spans="1:88" x14ac:dyDescent="0.3">
      <c r="B5" s="72">
        <v>2</v>
      </c>
      <c r="C5" s="57" t="s">
        <v>106</v>
      </c>
      <c r="D5" s="67" t="s">
        <v>147</v>
      </c>
      <c r="E5" s="58"/>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47"/>
      <c r="CI5" s="42"/>
      <c r="CJ5" s="42"/>
    </row>
    <row r="6" spans="1:88" s="56" customFormat="1" x14ac:dyDescent="0.3">
      <c r="A6" s="64"/>
      <c r="B6" s="72">
        <v>3</v>
      </c>
      <c r="C6" s="68" t="s">
        <v>106</v>
      </c>
      <c r="D6" s="69" t="s">
        <v>302</v>
      </c>
      <c r="E6" s="70" t="s">
        <v>291</v>
      </c>
      <c r="F6" s="35">
        <v>17.55866</v>
      </c>
      <c r="G6" s="35">
        <v>28.35538</v>
      </c>
      <c r="H6" s="35">
        <v>29.94772</v>
      </c>
      <c r="I6" s="35">
        <v>16.43131</v>
      </c>
      <c r="J6" s="35">
        <v>20.696860000000001</v>
      </c>
      <c r="K6" s="35">
        <v>25.855160000000001</v>
      </c>
      <c r="L6" s="35">
        <v>12.69032</v>
      </c>
      <c r="M6" s="35">
        <v>25.03125</v>
      </c>
      <c r="N6" s="35">
        <v>17.644079999999999</v>
      </c>
      <c r="O6" s="35">
        <v>29.49174</v>
      </c>
      <c r="P6" s="35">
        <v>27.288900000000002</v>
      </c>
      <c r="Q6" s="35">
        <v>30.038920000000001</v>
      </c>
      <c r="R6" s="35">
        <v>24.073450000000001</v>
      </c>
      <c r="S6" s="35">
        <v>20.88401</v>
      </c>
      <c r="T6" s="35">
        <v>29.690950000000001</v>
      </c>
      <c r="U6" s="35">
        <v>26.82837</v>
      </c>
      <c r="V6" s="35">
        <v>21.937650000000001</v>
      </c>
      <c r="W6" s="35">
        <v>18.502970000000001</v>
      </c>
      <c r="X6" s="35">
        <v>23.64479</v>
      </c>
      <c r="Y6" s="35">
        <v>34.042839999999998</v>
      </c>
      <c r="Z6" s="35">
        <v>26.24409</v>
      </c>
      <c r="AA6" s="35">
        <v>19.718309999999999</v>
      </c>
      <c r="AB6" s="35">
        <v>25.670339999999999</v>
      </c>
      <c r="AC6" s="35">
        <v>21.258949999999999</v>
      </c>
      <c r="AD6" s="35">
        <v>21.617370000000001</v>
      </c>
      <c r="AE6" s="35">
        <v>16.60399</v>
      </c>
      <c r="AF6" s="35">
        <v>17.397279999999999</v>
      </c>
      <c r="AG6" s="35">
        <v>25.169779999999999</v>
      </c>
      <c r="AH6" s="35">
        <v>24.364830000000001</v>
      </c>
      <c r="AI6" s="35">
        <v>25.525780000000001</v>
      </c>
      <c r="AJ6" s="35">
        <v>15.39598</v>
      </c>
      <c r="AK6" s="35">
        <v>22.783819999999999</v>
      </c>
      <c r="AL6" s="35">
        <v>23.957550000000001</v>
      </c>
      <c r="AM6" s="35">
        <v>19.492000000000001</v>
      </c>
      <c r="AN6" s="35">
        <v>19.121700000000001</v>
      </c>
      <c r="AO6" s="35">
        <v>22.743359999999999</v>
      </c>
      <c r="AP6" s="35">
        <v>23.09027</v>
      </c>
      <c r="AQ6" s="35">
        <v>28.601649999999999</v>
      </c>
      <c r="AR6" s="35">
        <v>18.815519999999999</v>
      </c>
      <c r="AS6" s="35">
        <v>17.6023</v>
      </c>
      <c r="AT6" s="35">
        <v>18.797049999999999</v>
      </c>
      <c r="AU6" s="35">
        <v>23.13766</v>
      </c>
      <c r="AV6" s="35">
        <v>23.812149999999999</v>
      </c>
      <c r="AW6" s="35">
        <v>13.697419999999999</v>
      </c>
      <c r="AX6" s="35">
        <v>23.43571</v>
      </c>
      <c r="AY6" s="35">
        <v>24.868739999999999</v>
      </c>
      <c r="AZ6" s="35">
        <v>25.862760000000002</v>
      </c>
      <c r="BA6" s="35">
        <v>30.122</v>
      </c>
      <c r="BB6" s="35">
        <v>17.583480000000002</v>
      </c>
      <c r="BC6" s="35">
        <v>21.24419</v>
      </c>
      <c r="BD6" s="35">
        <v>22.30339</v>
      </c>
      <c r="BE6" s="35">
        <v>17.338989999999999</v>
      </c>
      <c r="BF6" s="35">
        <v>17.905100000000001</v>
      </c>
      <c r="BG6" s="35">
        <v>16.964369999999999</v>
      </c>
      <c r="BH6" s="35">
        <v>19.866019999999999</v>
      </c>
      <c r="BI6" s="35">
        <v>24.27168</v>
      </c>
      <c r="BJ6" s="35">
        <v>16.951750000000001</v>
      </c>
      <c r="BK6" s="35">
        <v>23.783110000000001</v>
      </c>
      <c r="BL6" s="35">
        <v>14.70359</v>
      </c>
      <c r="BM6" s="35">
        <v>30.089849999999998</v>
      </c>
      <c r="BN6" s="35">
        <v>17.667449999999999</v>
      </c>
      <c r="BO6" s="35">
        <v>24.21941</v>
      </c>
      <c r="BP6" s="35">
        <v>21.131699999999999</v>
      </c>
      <c r="BQ6" s="35">
        <v>14.50235</v>
      </c>
      <c r="BR6" s="35">
        <v>24.31061</v>
      </c>
      <c r="BS6" s="35">
        <v>15.25437</v>
      </c>
      <c r="BT6" s="35">
        <v>21.011369999999999</v>
      </c>
      <c r="BU6" s="35">
        <v>20.263999999999999</v>
      </c>
      <c r="BV6" s="35">
        <v>20.45692</v>
      </c>
      <c r="BW6" s="35">
        <v>23.442769999999999</v>
      </c>
      <c r="BX6" s="35">
        <v>23.934059999999999</v>
      </c>
      <c r="BY6" s="35">
        <v>25.992850000000001</v>
      </c>
      <c r="BZ6" s="35">
        <v>18.447890000000001</v>
      </c>
      <c r="CA6" s="35">
        <v>24.902619999999999</v>
      </c>
      <c r="CB6" s="35">
        <v>27.523700000000002</v>
      </c>
      <c r="CC6" s="35">
        <v>21.480989999999998</v>
      </c>
      <c r="CD6" s="35">
        <v>16.025829999999999</v>
      </c>
      <c r="CE6" s="35">
        <v>22.26332</v>
      </c>
      <c r="CF6" s="35">
        <v>26.42539</v>
      </c>
      <c r="CG6" s="35">
        <v>20.92473</v>
      </c>
      <c r="CH6" s="44">
        <f>AVERAGE(I6,L6,N6:O6,R6:S6,W6,Y6,AA6,AE6,AJ6,AL6,AN6:AO6,AS6,AU6:AX6,BB6:BC6,BE6:BF6,BJ6,BL6,BQ6,BZ6:CA6,CC6:CE6)</f>
        <v>19.881837096774198</v>
      </c>
      <c r="CI6" s="35"/>
      <c r="CJ6" s="35"/>
    </row>
    <row r="7" spans="1:88" x14ac:dyDescent="0.3">
      <c r="B7" s="72">
        <v>4</v>
      </c>
      <c r="C7" s="57" t="s">
        <v>106</v>
      </c>
      <c r="D7" s="63" t="s">
        <v>236</v>
      </c>
      <c r="E7" s="60" t="s">
        <v>222</v>
      </c>
      <c r="F7" s="44">
        <v>18.7193</v>
      </c>
      <c r="G7" s="44">
        <v>16.81344</v>
      </c>
      <c r="H7" s="44">
        <v>25.928529999999999</v>
      </c>
      <c r="I7" s="44">
        <v>21.694970000000001</v>
      </c>
      <c r="J7" s="44">
        <v>18.15278</v>
      </c>
      <c r="K7" s="44">
        <v>20.794039999999999</v>
      </c>
      <c r="L7" s="44">
        <v>14.64615</v>
      </c>
      <c r="M7" s="44">
        <v>20.493500000000001</v>
      </c>
      <c r="N7" s="44">
        <v>16.78933</v>
      </c>
      <c r="O7" s="44">
        <v>27.71367</v>
      </c>
      <c r="P7" s="44">
        <v>17.952909999999999</v>
      </c>
      <c r="Q7" s="44">
        <v>16.962060000000001</v>
      </c>
      <c r="R7" s="44">
        <v>21.468599999999999</v>
      </c>
      <c r="S7" s="44">
        <v>25.58379</v>
      </c>
      <c r="T7" s="44">
        <v>25.9316</v>
      </c>
      <c r="U7" s="44">
        <v>22.837</v>
      </c>
      <c r="V7" s="44">
        <v>20.738600000000002</v>
      </c>
      <c r="W7" s="44">
        <v>23.192509999999999</v>
      </c>
      <c r="X7" s="44">
        <v>12.49666</v>
      </c>
      <c r="Y7" s="44">
        <v>24.731020000000001</v>
      </c>
      <c r="Z7" s="44">
        <v>24.155090000000001</v>
      </c>
      <c r="AA7" s="44">
        <v>14.96081</v>
      </c>
      <c r="AB7" s="44">
        <v>18.159469999999999</v>
      </c>
      <c r="AC7" s="44">
        <v>21.084009999999999</v>
      </c>
      <c r="AD7" s="44">
        <v>22.9224</v>
      </c>
      <c r="AE7" s="44">
        <v>22.315539999999999</v>
      </c>
      <c r="AF7" s="44">
        <v>21.488630000000001</v>
      </c>
      <c r="AG7" s="44">
        <v>25.704260000000001</v>
      </c>
      <c r="AH7" s="44">
        <v>20.79</v>
      </c>
      <c r="AI7" s="44">
        <v>21.315180000000002</v>
      </c>
      <c r="AJ7" s="44">
        <v>20.970600000000001</v>
      </c>
      <c r="AK7" s="44">
        <v>14.236179999999999</v>
      </c>
      <c r="AL7" s="44">
        <v>25.770499999999998</v>
      </c>
      <c r="AM7" s="44">
        <v>16.7057</v>
      </c>
      <c r="AN7" s="44">
        <v>17.002379999999999</v>
      </c>
      <c r="AO7" s="44">
        <v>22.580500000000001</v>
      </c>
      <c r="AP7" s="44">
        <v>29.193840000000002</v>
      </c>
      <c r="AQ7" s="44">
        <v>20.748159999999999</v>
      </c>
      <c r="AR7" s="44">
        <v>15.28759</v>
      </c>
      <c r="AS7" s="44">
        <v>16.599900000000002</v>
      </c>
      <c r="AT7" s="44">
        <v>18.04373</v>
      </c>
      <c r="AU7" s="44">
        <v>21.88588</v>
      </c>
      <c r="AV7" s="44">
        <v>23.633849999999999</v>
      </c>
      <c r="AW7" s="44">
        <v>18.49127</v>
      </c>
      <c r="AX7" s="44">
        <v>30.527989999999999</v>
      </c>
      <c r="AY7" s="44">
        <v>20.957840000000001</v>
      </c>
      <c r="AZ7" s="44">
        <v>26.265360000000001</v>
      </c>
      <c r="BA7" s="44">
        <v>21.8108</v>
      </c>
      <c r="BB7" s="44">
        <v>21.44229</v>
      </c>
      <c r="BC7" s="44">
        <v>19.477889999999999</v>
      </c>
      <c r="BD7" s="44">
        <v>21.483689999999999</v>
      </c>
      <c r="BE7" s="44">
        <v>21.119820000000001</v>
      </c>
      <c r="BF7" s="44">
        <v>23.533819999999999</v>
      </c>
      <c r="BG7" s="44">
        <v>17.730119999999999</v>
      </c>
      <c r="BH7" s="44">
        <v>16.014030000000002</v>
      </c>
      <c r="BI7" s="44">
        <v>14.51257</v>
      </c>
      <c r="BJ7" s="44">
        <v>15.82695</v>
      </c>
      <c r="BK7" s="44">
        <v>23.375610000000002</v>
      </c>
      <c r="BL7" s="44">
        <v>24.24072</v>
      </c>
      <c r="BM7" s="44">
        <v>19.943249999999999</v>
      </c>
      <c r="BN7" s="44">
        <v>14.70088</v>
      </c>
      <c r="BO7" s="44">
        <v>17.443670000000001</v>
      </c>
      <c r="BP7" s="44">
        <v>15.62445</v>
      </c>
      <c r="BQ7" s="44">
        <v>13.689260000000001</v>
      </c>
      <c r="BR7" s="44">
        <v>23.518059999999998</v>
      </c>
      <c r="BS7" s="44">
        <v>13.145849999999999</v>
      </c>
      <c r="BT7" s="44">
        <v>18.656890000000001</v>
      </c>
      <c r="BU7" s="44">
        <v>13.39452</v>
      </c>
      <c r="BV7" s="44">
        <v>23.836839999999999</v>
      </c>
      <c r="BW7" s="44">
        <v>22.879729999999999</v>
      </c>
      <c r="BX7" s="44">
        <v>18.396170000000001</v>
      </c>
      <c r="BY7" s="44">
        <v>18.295660000000002</v>
      </c>
      <c r="BZ7" s="44">
        <v>22.34712</v>
      </c>
      <c r="CA7" s="44">
        <v>24.17061</v>
      </c>
      <c r="CB7" s="44">
        <v>16.711379999999998</v>
      </c>
      <c r="CC7" s="44">
        <v>21.004950000000001</v>
      </c>
      <c r="CD7" s="44">
        <v>15.86713</v>
      </c>
      <c r="CE7" s="44">
        <v>17.716339999999999</v>
      </c>
      <c r="CF7" s="44">
        <v>28.84423</v>
      </c>
      <c r="CG7" s="44">
        <v>21.415690000000001</v>
      </c>
      <c r="CH7" s="44">
        <f>AVERAGE(I7,L7,N7:O7,R7:S7,W7,Y7,AA7,AE7,AJ7,AL7,AN7:AO7,AS7,AU7:AX7,BB7:BC7,BE7:BF7,BJ7,BL7,BQ7,BZ7:CA7,CC7:CE7)</f>
        <v>20.999876129032256</v>
      </c>
      <c r="CI7" s="42">
        <f>AVERAGE(T7,AE7,O7,AQ7,AY7)</f>
        <v>23.533362000000004</v>
      </c>
      <c r="CJ7" s="42">
        <f>AVERAGE(L7,N7,AS7,BJ7,BQ7)</f>
        <v>15.510318000000002</v>
      </c>
    </row>
    <row r="8" spans="1:88" x14ac:dyDescent="0.3">
      <c r="B8" s="72">
        <v>5</v>
      </c>
      <c r="C8" s="57" t="s">
        <v>106</v>
      </c>
      <c r="D8" s="12" t="s">
        <v>322</v>
      </c>
      <c r="E8" s="27" t="s">
        <v>323</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44">
        <f>AVERAGE(I8,L8,N8:O8,R8:S8,W8,Y8,AA8,AE8,AJ8,AL8,AN8:AO8,AS8,AU8:AX8,BB8:BC8,BE8:BF8,BJ8,BL8,BQ8,BZ8:CA8,CC8:CE8)</f>
        <v>5.0096774193548379</v>
      </c>
    </row>
    <row r="9" spans="1:88" x14ac:dyDescent="0.3">
      <c r="B9" s="72">
        <v>6</v>
      </c>
      <c r="C9" s="57" t="s">
        <v>106</v>
      </c>
    </row>
    <row r="10" spans="1:88" x14ac:dyDescent="0.3">
      <c r="B10" s="72">
        <v>7</v>
      </c>
      <c r="C10" s="57" t="s">
        <v>106</v>
      </c>
      <c r="D10" s="67" t="s">
        <v>223</v>
      </c>
      <c r="E10" s="58"/>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4"/>
      <c r="CI10" s="42"/>
      <c r="CJ10" s="42"/>
    </row>
    <row r="11" spans="1:88" x14ac:dyDescent="0.3">
      <c r="A11" s="64"/>
      <c r="B11" s="72">
        <v>8</v>
      </c>
      <c r="C11" s="57" t="s">
        <v>106</v>
      </c>
      <c r="D11" s="63" t="s">
        <v>290</v>
      </c>
      <c r="E11" s="60" t="s">
        <v>291</v>
      </c>
      <c r="F11" s="44">
        <v>23.08013</v>
      </c>
      <c r="G11" s="44">
        <v>29.812200000000001</v>
      </c>
      <c r="H11" s="44">
        <v>30.427949999999999</v>
      </c>
      <c r="I11" s="44">
        <v>17.565770000000001</v>
      </c>
      <c r="J11" s="44">
        <v>26.266030000000001</v>
      </c>
      <c r="K11" s="44">
        <v>32.4953</v>
      </c>
      <c r="L11" s="44">
        <v>16.748840000000001</v>
      </c>
      <c r="M11" s="44">
        <v>28.06588</v>
      </c>
      <c r="N11" s="44">
        <v>15.227180000000001</v>
      </c>
      <c r="O11" s="44">
        <v>24.507429999999999</v>
      </c>
      <c r="P11" s="44">
        <v>34.301519999999996</v>
      </c>
      <c r="Q11" s="44">
        <v>31.377469999999999</v>
      </c>
      <c r="R11" s="44">
        <v>29.99954</v>
      </c>
      <c r="S11" s="44">
        <v>27.619689999999999</v>
      </c>
      <c r="T11" s="44">
        <v>30.967199999999998</v>
      </c>
      <c r="U11" s="44">
        <v>27.909680000000002</v>
      </c>
      <c r="V11" s="44">
        <v>27.338159999999998</v>
      </c>
      <c r="W11" s="44">
        <v>15.733879999999999</v>
      </c>
      <c r="X11" s="44">
        <v>29.228999999999999</v>
      </c>
      <c r="Y11" s="44">
        <v>30.410209999999999</v>
      </c>
      <c r="Z11" s="44">
        <v>33.391309999999997</v>
      </c>
      <c r="AA11" s="44">
        <v>17.99747</v>
      </c>
      <c r="AB11" s="44">
        <v>33.072839999999999</v>
      </c>
      <c r="AC11" s="44">
        <v>30.440159999999999</v>
      </c>
      <c r="AD11" s="44">
        <v>28.744330000000001</v>
      </c>
      <c r="AE11" s="44">
        <v>17.005189999999999</v>
      </c>
      <c r="AF11" s="44">
        <v>21.22974</v>
      </c>
      <c r="AG11" s="44">
        <v>32.791759999999996</v>
      </c>
      <c r="AH11" s="44">
        <v>21.541370000000001</v>
      </c>
      <c r="AI11" s="44">
        <v>33.165280000000003</v>
      </c>
      <c r="AJ11" s="44">
        <v>25.805129999999998</v>
      </c>
      <c r="AK11" s="44">
        <v>33.831960000000002</v>
      </c>
      <c r="AL11" s="44">
        <v>23.579889999999999</v>
      </c>
      <c r="AM11" s="44">
        <v>28.59394</v>
      </c>
      <c r="AN11" s="44">
        <v>21.120570000000001</v>
      </c>
      <c r="AO11" s="44">
        <v>28.978590000000001</v>
      </c>
      <c r="AP11" s="44">
        <v>31.92061</v>
      </c>
      <c r="AQ11" s="44">
        <v>33.351799999999997</v>
      </c>
      <c r="AR11" s="44">
        <v>23.43272</v>
      </c>
      <c r="AS11" s="44">
        <v>14.49643</v>
      </c>
      <c r="AT11" s="44">
        <v>26.75403</v>
      </c>
      <c r="AU11" s="44">
        <v>17.769629999999999</v>
      </c>
      <c r="AV11" s="44">
        <v>24.08165</v>
      </c>
      <c r="AW11" s="44">
        <v>10.315569999999999</v>
      </c>
      <c r="AX11" s="44">
        <v>30.912189999999999</v>
      </c>
      <c r="AY11" s="44">
        <v>25.777539999999998</v>
      </c>
      <c r="AZ11" s="44">
        <v>33.227119999999999</v>
      </c>
      <c r="BA11" s="44">
        <v>29.885010000000001</v>
      </c>
      <c r="BB11" s="44">
        <v>15.870649999999999</v>
      </c>
      <c r="BC11" s="44">
        <v>20.771100000000001</v>
      </c>
      <c r="BD11" s="44">
        <v>30.737159999999999</v>
      </c>
      <c r="BE11" s="44">
        <v>18.290469999999999</v>
      </c>
      <c r="BF11" s="44">
        <v>22.694130000000001</v>
      </c>
      <c r="BG11" s="44">
        <v>19.380189999999999</v>
      </c>
      <c r="BH11" s="44">
        <v>30.790150000000001</v>
      </c>
      <c r="BI11" s="44">
        <v>27.062280000000001</v>
      </c>
      <c r="BJ11" s="44">
        <v>20.470580000000002</v>
      </c>
      <c r="BK11" s="44">
        <v>29.445709999999998</v>
      </c>
      <c r="BL11" s="44">
        <v>15.545859999999999</v>
      </c>
      <c r="BM11" s="44">
        <v>35.870260000000002</v>
      </c>
      <c r="BN11" s="44">
        <v>17.577950000000001</v>
      </c>
      <c r="BO11" s="44">
        <v>27.936019999999999</v>
      </c>
      <c r="BP11" s="44">
        <v>29.284199999999998</v>
      </c>
      <c r="BQ11" s="44">
        <v>10.040520000000001</v>
      </c>
      <c r="BR11" s="44">
        <v>26.20654</v>
      </c>
      <c r="BS11" s="44">
        <v>18.071619999999999</v>
      </c>
      <c r="BT11" s="44">
        <v>32.447240000000001</v>
      </c>
      <c r="BU11" s="44">
        <v>30.42624</v>
      </c>
      <c r="BV11" s="44">
        <v>27.47364</v>
      </c>
      <c r="BW11" s="44">
        <v>33.543050000000001</v>
      </c>
      <c r="BX11" s="44">
        <v>34.611220000000003</v>
      </c>
      <c r="BY11" s="44">
        <v>30.20262</v>
      </c>
      <c r="BZ11" s="44">
        <v>17.875129999999999</v>
      </c>
      <c r="CA11" s="44">
        <v>24.254359999999998</v>
      </c>
      <c r="CB11" s="44">
        <v>31.44313</v>
      </c>
      <c r="CC11" s="44">
        <v>28.662489999999998</v>
      </c>
      <c r="CD11" s="44">
        <v>10.98765</v>
      </c>
      <c r="CE11" s="44">
        <v>24.0397</v>
      </c>
      <c r="CF11" s="44">
        <v>35.686019999999999</v>
      </c>
      <c r="CG11" s="44">
        <v>22.996400000000001</v>
      </c>
      <c r="CH11" s="44">
        <f>AVERAGE(I11,L11,N11:O11,R11:S11,W11,Y11,AA11,AE11,AJ11,AL11,AN11:AO11,AS11,AU11:AX11,BB11:BC11,BE11:BF11,BJ11,BL11,BQ11,BZ11:CA11,CC11:CE11)</f>
        <v>20.625080322580647</v>
      </c>
      <c r="CI11" s="42">
        <f>AVERAGE(T11,AE11,O11,AQ11,AY11)</f>
        <v>26.321831999999993</v>
      </c>
      <c r="CJ11" s="42">
        <f>AVERAGE(L11,N11,AS11,BJ11,BQ11)</f>
        <v>15.396710000000002</v>
      </c>
    </row>
    <row r="12" spans="1:88" x14ac:dyDescent="0.3">
      <c r="B12" s="72">
        <v>9</v>
      </c>
      <c r="C12" s="57" t="s">
        <v>106</v>
      </c>
      <c r="D12" s="63"/>
      <c r="E12" s="58"/>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4"/>
      <c r="CI12" s="42"/>
      <c r="CJ12" s="42"/>
    </row>
    <row r="13" spans="1:88" x14ac:dyDescent="0.3">
      <c r="B13" s="72">
        <v>10</v>
      </c>
      <c r="C13" s="57" t="s">
        <v>106</v>
      </c>
      <c r="D13" s="63"/>
      <c r="E13" s="58"/>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2"/>
      <c r="CJ13" s="42"/>
    </row>
    <row r="14" spans="1:88" x14ac:dyDescent="0.3">
      <c r="B14" s="72">
        <v>11</v>
      </c>
      <c r="C14" s="57" t="s">
        <v>106</v>
      </c>
      <c r="D14" s="67" t="s">
        <v>148</v>
      </c>
      <c r="E14" s="58"/>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2"/>
      <c r="CJ14" s="42"/>
    </row>
    <row r="15" spans="1:88" ht="19.2" x14ac:dyDescent="0.3">
      <c r="B15" s="72">
        <v>12</v>
      </c>
      <c r="C15" s="57" t="s">
        <v>106</v>
      </c>
      <c r="D15" s="63" t="s">
        <v>237</v>
      </c>
      <c r="E15" s="58" t="s">
        <v>129</v>
      </c>
      <c r="F15" s="42">
        <v>142.19999999999999</v>
      </c>
      <c r="G15" s="42">
        <v>72.8</v>
      </c>
      <c r="H15" s="42">
        <v>391.5</v>
      </c>
      <c r="I15" s="42">
        <v>252.6</v>
      </c>
      <c r="J15" s="42">
        <v>417.5</v>
      </c>
      <c r="K15" s="42">
        <v>388</v>
      </c>
      <c r="L15" s="42">
        <v>232.6</v>
      </c>
      <c r="M15" s="42">
        <v>164.7</v>
      </c>
      <c r="N15" s="42">
        <v>127.7</v>
      </c>
      <c r="O15" s="42">
        <v>276.39999999999998</v>
      </c>
      <c r="P15" s="42">
        <v>187.6</v>
      </c>
      <c r="Q15" s="42">
        <v>413.7</v>
      </c>
      <c r="R15" s="42">
        <v>288.10000000000002</v>
      </c>
      <c r="S15" s="42">
        <v>258.3</v>
      </c>
      <c r="T15" s="42">
        <v>103.2</v>
      </c>
      <c r="U15" s="42">
        <v>53.3</v>
      </c>
      <c r="V15" s="42">
        <v>129.1</v>
      </c>
      <c r="W15" s="42">
        <v>272.3</v>
      </c>
      <c r="X15" s="42">
        <v>435.4</v>
      </c>
      <c r="Y15" s="42">
        <v>276.60000000000002</v>
      </c>
      <c r="Z15" s="42">
        <v>119.3</v>
      </c>
      <c r="AA15" s="42">
        <v>176.9</v>
      </c>
      <c r="AB15" s="42">
        <v>68.8</v>
      </c>
      <c r="AC15" s="42">
        <v>290.39999999999998</v>
      </c>
      <c r="AD15" s="42">
        <v>379.9</v>
      </c>
      <c r="AE15" s="42">
        <v>267.8</v>
      </c>
      <c r="AF15" s="42">
        <v>249.5</v>
      </c>
      <c r="AG15" s="42">
        <v>397</v>
      </c>
      <c r="AH15" s="42">
        <v>211.4</v>
      </c>
      <c r="AI15" s="42">
        <v>240</v>
      </c>
      <c r="AJ15" s="42">
        <v>381.4</v>
      </c>
      <c r="AK15" s="42">
        <v>517</v>
      </c>
      <c r="AL15" s="42">
        <v>281</v>
      </c>
      <c r="AM15" s="42">
        <v>238.4</v>
      </c>
      <c r="AN15" s="42">
        <v>237.3</v>
      </c>
      <c r="AO15" s="42">
        <v>249.7</v>
      </c>
      <c r="AP15" s="42">
        <v>405.2</v>
      </c>
      <c r="AQ15" s="42">
        <v>241.2</v>
      </c>
      <c r="AR15" s="42">
        <v>148.69999999999999</v>
      </c>
      <c r="AS15" s="42">
        <v>192.6</v>
      </c>
      <c r="AT15" s="42">
        <v>76.8</v>
      </c>
      <c r="AU15" s="42">
        <v>300.60000000000002</v>
      </c>
      <c r="AV15" s="42">
        <v>256.10000000000002</v>
      </c>
      <c r="AW15" s="42">
        <v>214.2</v>
      </c>
      <c r="AX15" s="42">
        <v>234.7</v>
      </c>
      <c r="AY15" s="42">
        <v>455.6</v>
      </c>
      <c r="AZ15" s="42">
        <v>186.7</v>
      </c>
      <c r="BA15" s="42">
        <v>210.2</v>
      </c>
      <c r="BB15" s="42">
        <v>176.1</v>
      </c>
      <c r="BC15" s="42">
        <v>231.5</v>
      </c>
      <c r="BD15" s="42">
        <v>178.4</v>
      </c>
      <c r="BE15" s="42">
        <v>281</v>
      </c>
      <c r="BF15" s="42">
        <v>275.3</v>
      </c>
      <c r="BG15" s="42">
        <v>134.4</v>
      </c>
      <c r="BH15" s="42">
        <v>316.7</v>
      </c>
      <c r="BI15" s="42">
        <v>172.9</v>
      </c>
      <c r="BJ15" s="42">
        <v>168.3</v>
      </c>
      <c r="BK15" s="42">
        <v>77.400000000000006</v>
      </c>
      <c r="BL15" s="42">
        <v>224.9</v>
      </c>
      <c r="BM15" s="42">
        <v>249</v>
      </c>
      <c r="BN15" s="42">
        <v>238.4</v>
      </c>
      <c r="BO15" s="42">
        <v>133.6</v>
      </c>
      <c r="BP15" s="42">
        <v>400.3</v>
      </c>
      <c r="BQ15" s="42">
        <v>157.30000000000001</v>
      </c>
      <c r="BR15" s="42">
        <v>226.1</v>
      </c>
      <c r="BS15" s="42">
        <v>154.1</v>
      </c>
      <c r="BT15" s="42">
        <v>542.5</v>
      </c>
      <c r="BU15" s="42">
        <v>161.69999999999999</v>
      </c>
      <c r="BV15" s="42">
        <v>487.8</v>
      </c>
      <c r="BW15" s="42">
        <v>500.2</v>
      </c>
      <c r="BX15" s="42">
        <v>431.1</v>
      </c>
      <c r="BY15" s="42">
        <v>126.7</v>
      </c>
      <c r="BZ15" s="42">
        <v>187</v>
      </c>
      <c r="CA15" s="42">
        <v>300.60000000000002</v>
      </c>
      <c r="CB15" s="42">
        <v>511.2</v>
      </c>
      <c r="CC15" s="42">
        <v>266.60000000000002</v>
      </c>
      <c r="CD15" s="42">
        <v>238.1</v>
      </c>
      <c r="CE15" s="42">
        <v>279</v>
      </c>
      <c r="CF15" s="42">
        <v>234.3</v>
      </c>
      <c r="CG15" s="42">
        <v>261.5</v>
      </c>
      <c r="CH15" s="44">
        <f>AVERAGE(I15,L15,N15:O15,R15:S15,W15,Y15,AA15,AE15,AJ15,AL15,AN15:AO15,AS15,AU15:AX15,BB15:BC15,BE15:BF15,BJ15,BL15,BQ15,BZ15:CA15,CC15:CE15)</f>
        <v>243.95483870967746</v>
      </c>
      <c r="CI15" s="42">
        <f>AVERAGE(T15,AE15,O15,AQ15,AY15)</f>
        <v>268.83999999999997</v>
      </c>
      <c r="CJ15" s="42">
        <f>AVERAGE(L15,N15,AS15,BJ15,BQ15)</f>
        <v>175.7</v>
      </c>
    </row>
    <row r="16" spans="1:88" ht="19.2" x14ac:dyDescent="0.3">
      <c r="B16" s="72">
        <v>13</v>
      </c>
      <c r="C16" s="57" t="s">
        <v>106</v>
      </c>
      <c r="D16" s="63" t="s">
        <v>238</v>
      </c>
      <c r="E16" s="58" t="s">
        <v>129</v>
      </c>
      <c r="F16" s="42">
        <v>46</v>
      </c>
      <c r="G16" s="42">
        <v>19.2</v>
      </c>
      <c r="H16" s="42">
        <v>201.9</v>
      </c>
      <c r="I16" s="42">
        <v>89.3</v>
      </c>
      <c r="J16" s="42">
        <v>190</v>
      </c>
      <c r="K16" s="42">
        <v>187.3</v>
      </c>
      <c r="L16" s="42">
        <v>104.3</v>
      </c>
      <c r="M16" s="42">
        <v>56.6</v>
      </c>
      <c r="N16" s="42">
        <v>49</v>
      </c>
      <c r="O16" s="42">
        <v>113.9</v>
      </c>
      <c r="P16" s="42">
        <v>72.5</v>
      </c>
      <c r="Q16" s="42">
        <v>234.5</v>
      </c>
      <c r="R16" s="42">
        <v>115.1</v>
      </c>
      <c r="S16" s="42">
        <v>96.1</v>
      </c>
      <c r="T16" s="42">
        <v>32.9</v>
      </c>
      <c r="U16" s="42">
        <v>14</v>
      </c>
      <c r="V16" s="42">
        <v>43.6</v>
      </c>
      <c r="W16" s="42">
        <v>99.8</v>
      </c>
      <c r="X16" s="42">
        <v>207.9</v>
      </c>
      <c r="Y16" s="42">
        <v>76</v>
      </c>
      <c r="Z16" s="42">
        <v>43.4</v>
      </c>
      <c r="AA16" s="42">
        <v>70</v>
      </c>
      <c r="AB16" s="42">
        <v>22.1</v>
      </c>
      <c r="AC16" s="42">
        <v>132.80000000000001</v>
      </c>
      <c r="AD16" s="42">
        <v>165.2</v>
      </c>
      <c r="AE16" s="42">
        <v>94.7</v>
      </c>
      <c r="AF16" s="42">
        <v>81.3</v>
      </c>
      <c r="AG16" s="42">
        <v>169.4</v>
      </c>
      <c r="AH16" s="42">
        <v>82.9</v>
      </c>
      <c r="AI16" s="42">
        <v>99.9</v>
      </c>
      <c r="AJ16" s="42">
        <v>216.4</v>
      </c>
      <c r="AK16" s="42">
        <v>279.8</v>
      </c>
      <c r="AL16" s="42">
        <v>96</v>
      </c>
      <c r="AM16" s="42">
        <v>110.4</v>
      </c>
      <c r="AN16" s="42">
        <v>88.2</v>
      </c>
      <c r="AO16" s="42">
        <v>98.9</v>
      </c>
      <c r="AP16" s="42">
        <v>185.2</v>
      </c>
      <c r="AQ16" s="42">
        <v>82.9</v>
      </c>
      <c r="AR16" s="42">
        <v>41.7</v>
      </c>
      <c r="AS16" s="42">
        <v>61.9</v>
      </c>
      <c r="AT16" s="42">
        <v>15.6</v>
      </c>
      <c r="AU16" s="42">
        <v>134.6</v>
      </c>
      <c r="AV16" s="42">
        <v>94.3</v>
      </c>
      <c r="AW16" s="42">
        <v>105.1</v>
      </c>
      <c r="AX16" s="42">
        <v>86.9</v>
      </c>
      <c r="AY16" s="42">
        <v>225.7</v>
      </c>
      <c r="AZ16" s="42">
        <v>52.4</v>
      </c>
      <c r="BA16" s="42">
        <v>70.5</v>
      </c>
      <c r="BB16" s="42">
        <v>62</v>
      </c>
      <c r="BC16" s="42">
        <v>91.9</v>
      </c>
      <c r="BD16" s="42">
        <v>62.6</v>
      </c>
      <c r="BE16" s="42">
        <v>109.2</v>
      </c>
      <c r="BF16" s="42">
        <v>87</v>
      </c>
      <c r="BG16" s="42">
        <v>38.6</v>
      </c>
      <c r="BH16" s="42">
        <v>147.80000000000001</v>
      </c>
      <c r="BI16" s="42">
        <v>43.9</v>
      </c>
      <c r="BJ16" s="42">
        <v>53.8</v>
      </c>
      <c r="BK16" s="42">
        <v>24.5</v>
      </c>
      <c r="BL16" s="42">
        <v>97.4</v>
      </c>
      <c r="BM16" s="42">
        <v>112</v>
      </c>
      <c r="BN16" s="42">
        <v>52.3</v>
      </c>
      <c r="BO16" s="42">
        <v>49.9</v>
      </c>
      <c r="BP16" s="42">
        <v>203.8</v>
      </c>
      <c r="BQ16" s="42">
        <v>68.5</v>
      </c>
      <c r="BR16" s="42">
        <v>59.4</v>
      </c>
      <c r="BS16" s="42">
        <v>47.5</v>
      </c>
      <c r="BT16" s="42">
        <v>267.2</v>
      </c>
      <c r="BU16" s="42">
        <v>66.599999999999994</v>
      </c>
      <c r="BV16" s="42">
        <v>265.5</v>
      </c>
      <c r="BW16" s="42">
        <v>243.6</v>
      </c>
      <c r="BX16" s="42">
        <v>207.8</v>
      </c>
      <c r="BY16" s="42">
        <v>45.7</v>
      </c>
      <c r="BZ16" s="42">
        <v>55.6</v>
      </c>
      <c r="CA16" s="42">
        <v>94.9</v>
      </c>
      <c r="CB16" s="42">
        <v>306.7</v>
      </c>
      <c r="CC16" s="42">
        <v>124.8</v>
      </c>
      <c r="CD16" s="42">
        <v>110.1</v>
      </c>
      <c r="CE16" s="42">
        <v>105.5</v>
      </c>
      <c r="CF16" s="42">
        <v>97.3</v>
      </c>
      <c r="CG16" s="42">
        <v>105.1</v>
      </c>
      <c r="CH16" s="44">
        <f>AVERAGE(I16,L16,N16:O16,R16:S16,W16,Y16,AA16,AE16,AJ16,AL16,AN16:AO16,AS16,AU16:AX16,BB16:BC16,BE16:BF16,BJ16,BL16,BQ16,BZ16:CA16,CC16:CE16)</f>
        <v>95.200000000000017</v>
      </c>
      <c r="CI16" s="42">
        <f>AVERAGE(T16,AE16,O16,AQ16,AY16)</f>
        <v>110.01999999999998</v>
      </c>
      <c r="CJ16" s="42">
        <f>AVERAGE(L16,N16,AS16,BJ16,BQ16)</f>
        <v>67.5</v>
      </c>
    </row>
    <row r="17" spans="1:88" ht="19.2" x14ac:dyDescent="0.3">
      <c r="B17" s="72">
        <v>14</v>
      </c>
      <c r="C17" s="57" t="s">
        <v>106</v>
      </c>
      <c r="D17" s="63" t="s">
        <v>239</v>
      </c>
      <c r="E17" s="58" t="s">
        <v>129</v>
      </c>
      <c r="F17" s="42">
        <v>44.4</v>
      </c>
      <c r="G17" s="42">
        <v>29.9</v>
      </c>
      <c r="H17" s="42">
        <v>99.6</v>
      </c>
      <c r="I17" s="42">
        <v>55.3</v>
      </c>
      <c r="J17" s="42">
        <v>106.4</v>
      </c>
      <c r="K17" s="42">
        <v>100.6</v>
      </c>
      <c r="L17" s="42">
        <v>71</v>
      </c>
      <c r="M17" s="42">
        <v>52.2</v>
      </c>
      <c r="N17" s="42">
        <v>38.4</v>
      </c>
      <c r="O17" s="42">
        <v>51.1</v>
      </c>
      <c r="P17" s="42">
        <v>62.4</v>
      </c>
      <c r="Q17" s="42">
        <v>94.9</v>
      </c>
      <c r="R17" s="42">
        <v>51.3</v>
      </c>
      <c r="S17" s="42">
        <v>41.5</v>
      </c>
      <c r="T17" s="42">
        <v>38.5</v>
      </c>
      <c r="U17" s="42">
        <v>25</v>
      </c>
      <c r="V17" s="42">
        <v>54.2</v>
      </c>
      <c r="W17" s="42">
        <v>52.1</v>
      </c>
      <c r="X17" s="42">
        <v>102.1</v>
      </c>
      <c r="Y17" s="42">
        <v>67.599999999999994</v>
      </c>
      <c r="Z17" s="42">
        <v>44.3</v>
      </c>
      <c r="AA17" s="42">
        <v>44.9</v>
      </c>
      <c r="AB17" s="42">
        <v>27.7</v>
      </c>
      <c r="AC17" s="42">
        <v>85.7</v>
      </c>
      <c r="AD17" s="42">
        <v>104.6</v>
      </c>
      <c r="AE17" s="42">
        <v>40.299999999999997</v>
      </c>
      <c r="AF17" s="42">
        <v>56.6</v>
      </c>
      <c r="AG17" s="42">
        <v>102.8</v>
      </c>
      <c r="AH17" s="42">
        <v>62.5</v>
      </c>
      <c r="AI17" s="42">
        <v>77.599999999999994</v>
      </c>
      <c r="AJ17" s="42">
        <v>84.3</v>
      </c>
      <c r="AK17" s="42">
        <v>124</v>
      </c>
      <c r="AL17" s="42">
        <v>53.6</v>
      </c>
      <c r="AM17" s="42">
        <v>69</v>
      </c>
      <c r="AN17" s="42">
        <v>54.1</v>
      </c>
      <c r="AO17" s="42">
        <v>58.3</v>
      </c>
      <c r="AP17" s="42">
        <v>97.4</v>
      </c>
      <c r="AQ17" s="42">
        <v>76.900000000000006</v>
      </c>
      <c r="AR17" s="42">
        <v>41</v>
      </c>
      <c r="AS17" s="42">
        <v>46</v>
      </c>
      <c r="AT17" s="42">
        <v>28.5</v>
      </c>
      <c r="AU17" s="42">
        <v>58.2</v>
      </c>
      <c r="AV17" s="42">
        <v>62.6</v>
      </c>
      <c r="AW17" s="42">
        <v>44</v>
      </c>
      <c r="AX17" s="42">
        <v>47.4</v>
      </c>
      <c r="AY17" s="42">
        <v>106.2</v>
      </c>
      <c r="AZ17" s="42">
        <v>48.9</v>
      </c>
      <c r="BA17" s="42">
        <v>59.8</v>
      </c>
      <c r="BB17" s="42">
        <v>32.9</v>
      </c>
      <c r="BC17" s="42">
        <v>46.8</v>
      </c>
      <c r="BD17" s="42">
        <v>51.6</v>
      </c>
      <c r="BE17" s="42">
        <v>53.3</v>
      </c>
      <c r="BF17" s="42">
        <v>76.7</v>
      </c>
      <c r="BG17" s="42">
        <v>47.6</v>
      </c>
      <c r="BH17" s="42">
        <v>97.7</v>
      </c>
      <c r="BI17" s="42">
        <v>51.7</v>
      </c>
      <c r="BJ17" s="42">
        <v>45.9</v>
      </c>
      <c r="BK17" s="42">
        <v>34.6</v>
      </c>
      <c r="BL17" s="42">
        <v>54.7</v>
      </c>
      <c r="BM17" s="42">
        <v>74.599999999999994</v>
      </c>
      <c r="BN17" s="42">
        <v>61.8</v>
      </c>
      <c r="BO17" s="42">
        <v>47.8</v>
      </c>
      <c r="BP17" s="42">
        <v>115.3</v>
      </c>
      <c r="BQ17" s="42">
        <v>43.5</v>
      </c>
      <c r="BR17" s="42">
        <v>65</v>
      </c>
      <c r="BS17" s="42">
        <v>44.2</v>
      </c>
      <c r="BT17" s="42">
        <v>125.7</v>
      </c>
      <c r="BU17" s="42">
        <v>43.3</v>
      </c>
      <c r="BV17" s="42">
        <v>140.5</v>
      </c>
      <c r="BW17" s="42">
        <v>128.19999999999999</v>
      </c>
      <c r="BX17" s="42">
        <v>105.8</v>
      </c>
      <c r="BY17" s="42">
        <v>51.6</v>
      </c>
      <c r="BZ17" s="42">
        <v>44.7</v>
      </c>
      <c r="CA17" s="42">
        <v>54.1</v>
      </c>
      <c r="CB17" s="42">
        <v>115.1</v>
      </c>
      <c r="CC17" s="42">
        <v>54.2</v>
      </c>
      <c r="CD17" s="42">
        <v>51</v>
      </c>
      <c r="CE17" s="42">
        <v>74.8</v>
      </c>
      <c r="CF17" s="42">
        <v>76.900000000000006</v>
      </c>
      <c r="CG17" s="42">
        <v>59.6</v>
      </c>
      <c r="CH17" s="44">
        <f>AVERAGE(I17,L17,N17:O17,R17:S17,W17,Y17,AA17,AE17,AJ17,AL17,AN17:AO17,AS17,AU17:AX17,BB17:BC17,BE17:BF17,BJ17,BL17,BQ17,BZ17:CA17,CC17:CE17)</f>
        <v>53.37419354838709</v>
      </c>
      <c r="CI17" s="42">
        <f>AVERAGE(T17,AE17,O17,AQ17,AY17)</f>
        <v>62.6</v>
      </c>
      <c r="CJ17" s="42">
        <f>AVERAGE(L17,N17,AS17,BJ17,BQ17)</f>
        <v>48.96</v>
      </c>
    </row>
    <row r="18" spans="1:88" ht="19.2" x14ac:dyDescent="0.3">
      <c r="B18" s="72">
        <v>15</v>
      </c>
      <c r="C18" s="57" t="s">
        <v>106</v>
      </c>
      <c r="D18" s="63" t="s">
        <v>240</v>
      </c>
      <c r="E18" s="58" t="s">
        <v>129</v>
      </c>
      <c r="F18" s="42">
        <v>2.5</v>
      </c>
      <c r="G18" s="42">
        <v>1.2</v>
      </c>
      <c r="H18" s="42">
        <v>6.2</v>
      </c>
      <c r="I18" s="42">
        <v>2.2000000000000002</v>
      </c>
      <c r="J18" s="42">
        <v>3.3</v>
      </c>
      <c r="K18" s="42">
        <v>3.4</v>
      </c>
      <c r="L18" s="42">
        <v>1.8</v>
      </c>
      <c r="M18" s="42">
        <v>3.2</v>
      </c>
      <c r="N18" s="42">
        <v>1.7</v>
      </c>
      <c r="O18" s="42">
        <v>4</v>
      </c>
      <c r="P18" s="42">
        <v>1.6</v>
      </c>
      <c r="Q18" s="42">
        <v>3.5</v>
      </c>
      <c r="R18" s="42">
        <v>2.1</v>
      </c>
      <c r="S18" s="42">
        <v>2.1</v>
      </c>
      <c r="T18" s="42">
        <v>1.8</v>
      </c>
      <c r="U18" s="42">
        <v>1.8</v>
      </c>
      <c r="V18" s="42">
        <v>1.4</v>
      </c>
      <c r="W18" s="42">
        <v>2.8</v>
      </c>
      <c r="X18" s="42">
        <v>4.4000000000000004</v>
      </c>
      <c r="Y18" s="42">
        <v>6.4</v>
      </c>
      <c r="Z18" s="42">
        <v>2.7</v>
      </c>
      <c r="AA18" s="42">
        <v>1.9</v>
      </c>
      <c r="AB18" s="42">
        <v>1.1000000000000001</v>
      </c>
      <c r="AC18" s="42">
        <v>2.6</v>
      </c>
      <c r="AD18" s="42">
        <v>3.5</v>
      </c>
      <c r="AE18" s="42">
        <v>3</v>
      </c>
      <c r="AF18" s="42">
        <v>3.1</v>
      </c>
      <c r="AG18" s="42">
        <v>6.8</v>
      </c>
      <c r="AH18" s="42">
        <v>2.8</v>
      </c>
      <c r="AI18" s="42">
        <v>4.2</v>
      </c>
      <c r="AJ18" s="42">
        <v>3.6</v>
      </c>
      <c r="AK18" s="42">
        <v>6.7</v>
      </c>
      <c r="AL18" s="42">
        <v>3</v>
      </c>
      <c r="AM18" s="42">
        <v>2</v>
      </c>
      <c r="AN18" s="42">
        <v>2.8</v>
      </c>
      <c r="AO18" s="42">
        <v>2.5</v>
      </c>
      <c r="AP18" s="42">
        <v>4.5999999999999996</v>
      </c>
      <c r="AQ18" s="42">
        <v>1.5</v>
      </c>
      <c r="AR18" s="42">
        <v>1.7</v>
      </c>
      <c r="AS18" s="42">
        <v>1.8</v>
      </c>
      <c r="AT18" s="42">
        <v>1.3</v>
      </c>
      <c r="AU18" s="42">
        <v>3.4</v>
      </c>
      <c r="AV18" s="42">
        <v>3.1</v>
      </c>
      <c r="AW18" s="42">
        <v>2.8</v>
      </c>
      <c r="AX18" s="42">
        <v>3.2</v>
      </c>
      <c r="AY18" s="42">
        <v>6.1</v>
      </c>
      <c r="AZ18" s="42">
        <v>3</v>
      </c>
      <c r="BA18" s="42">
        <v>3.9</v>
      </c>
      <c r="BB18" s="42">
        <v>1.6</v>
      </c>
      <c r="BC18" s="42">
        <v>2.5</v>
      </c>
      <c r="BD18" s="42">
        <v>3.3</v>
      </c>
      <c r="BE18" s="42">
        <v>2.6</v>
      </c>
      <c r="BF18" s="42">
        <v>4.5</v>
      </c>
      <c r="BG18" s="42">
        <v>2.6</v>
      </c>
      <c r="BH18" s="42">
        <v>1.8</v>
      </c>
      <c r="BI18" s="42">
        <v>2.5</v>
      </c>
      <c r="BJ18" s="42">
        <v>1.9</v>
      </c>
      <c r="BK18" s="42">
        <v>1.8</v>
      </c>
      <c r="BL18" s="42">
        <v>3.1</v>
      </c>
      <c r="BM18" s="42">
        <v>2.7</v>
      </c>
      <c r="BN18" s="42">
        <v>0.7</v>
      </c>
      <c r="BO18" s="42">
        <v>2.4</v>
      </c>
      <c r="BP18" s="42">
        <v>3.2</v>
      </c>
      <c r="BQ18" s="42">
        <v>2</v>
      </c>
      <c r="BR18" s="42">
        <v>2</v>
      </c>
      <c r="BS18" s="42">
        <v>1.3</v>
      </c>
      <c r="BT18" s="42">
        <v>4.4000000000000004</v>
      </c>
      <c r="BU18" s="42">
        <v>2</v>
      </c>
      <c r="BV18" s="42">
        <v>4.5</v>
      </c>
      <c r="BW18" s="42">
        <v>4.8</v>
      </c>
      <c r="BX18" s="42">
        <v>9</v>
      </c>
      <c r="BY18" s="42">
        <v>1</v>
      </c>
      <c r="BZ18" s="42">
        <v>2.2000000000000002</v>
      </c>
      <c r="CA18" s="42">
        <v>2.4</v>
      </c>
      <c r="CB18" s="42">
        <v>5.3</v>
      </c>
      <c r="CC18" s="42">
        <v>3.1</v>
      </c>
      <c r="CD18" s="42">
        <v>3.3</v>
      </c>
      <c r="CE18" s="42">
        <v>3</v>
      </c>
      <c r="CF18" s="42">
        <v>1.9</v>
      </c>
      <c r="CG18" s="42">
        <v>3</v>
      </c>
      <c r="CH18" s="44">
        <f>AVERAGE(I18,L18,N18:O18,R18:S18,W18,Y18,AA18,AE18,AJ18,AL18,AN18:AO18,AS18,AU18:AX18,BB18:BC18,BE18:BF18,BJ18,BL18,BQ18,BZ18:CA18,CC18:CE18)</f>
        <v>2.7870967741935484</v>
      </c>
      <c r="CI18" s="42">
        <f>AVERAGE(T18,AE18,O18,AQ18,AY18)</f>
        <v>3.28</v>
      </c>
      <c r="CJ18" s="42">
        <f>AVERAGE(L18,N18,AS18,BJ18,BQ18)</f>
        <v>1.8399999999999999</v>
      </c>
    </row>
    <row r="19" spans="1:88" ht="20.399999999999999" x14ac:dyDescent="0.3">
      <c r="B19" s="72">
        <v>16</v>
      </c>
      <c r="C19" s="57" t="s">
        <v>106</v>
      </c>
      <c r="D19" s="63" t="s">
        <v>241</v>
      </c>
      <c r="E19" s="58" t="s">
        <v>129</v>
      </c>
      <c r="F19" s="42">
        <v>35.9</v>
      </c>
      <c r="G19" s="42">
        <v>45.7</v>
      </c>
      <c r="H19" s="42">
        <v>32.4</v>
      </c>
      <c r="I19" s="42">
        <v>43.7</v>
      </c>
      <c r="J19" s="42">
        <v>35.6</v>
      </c>
      <c r="K19" s="42">
        <v>32.200000000000003</v>
      </c>
      <c r="L19" s="42">
        <v>44</v>
      </c>
      <c r="M19" s="42">
        <v>39.1</v>
      </c>
      <c r="N19" s="42">
        <v>44.7</v>
      </c>
      <c r="O19" s="42">
        <v>40.300000000000004</v>
      </c>
      <c r="P19" s="42">
        <v>36.6</v>
      </c>
      <c r="Q19" s="42">
        <v>31.8</v>
      </c>
      <c r="R19" s="42">
        <v>37.1</v>
      </c>
      <c r="S19" s="42">
        <v>38.299999999999997</v>
      </c>
      <c r="T19" s="42">
        <v>40</v>
      </c>
      <c r="U19" s="42">
        <v>38.1</v>
      </c>
      <c r="V19" s="42">
        <v>38.200000000000003</v>
      </c>
      <c r="W19" s="42">
        <v>41.699999999999996</v>
      </c>
      <c r="X19" s="42">
        <v>34.200000000000003</v>
      </c>
      <c r="Y19" s="42">
        <v>37.5</v>
      </c>
      <c r="Z19" s="42">
        <v>38.9</v>
      </c>
      <c r="AA19" s="42">
        <v>44</v>
      </c>
      <c r="AB19" s="42">
        <v>30.5</v>
      </c>
      <c r="AC19" s="42">
        <v>32.6</v>
      </c>
      <c r="AD19" s="42">
        <v>24.6</v>
      </c>
      <c r="AE19" s="42">
        <v>39.300000000000004</v>
      </c>
      <c r="AF19" s="42">
        <v>43.3</v>
      </c>
      <c r="AG19" s="42">
        <v>36.5</v>
      </c>
      <c r="AH19" s="42">
        <v>37</v>
      </c>
      <c r="AI19" s="42">
        <v>35.5</v>
      </c>
      <c r="AJ19" s="42">
        <v>37.6</v>
      </c>
      <c r="AK19" s="42">
        <v>33.4</v>
      </c>
      <c r="AL19" s="42">
        <v>38.800000000000004</v>
      </c>
      <c r="AM19" s="42">
        <v>33.1</v>
      </c>
      <c r="AN19" s="42">
        <v>42.8</v>
      </c>
      <c r="AO19" s="42">
        <v>40.799999999999997</v>
      </c>
      <c r="AP19" s="42">
        <v>36</v>
      </c>
      <c r="AQ19" s="42">
        <v>30.099999999999998</v>
      </c>
      <c r="AR19" s="42">
        <v>35.6</v>
      </c>
      <c r="AS19" s="42">
        <v>45</v>
      </c>
      <c r="AT19" s="42">
        <v>37.299999999999997</v>
      </c>
      <c r="AU19" s="42">
        <v>38.9</v>
      </c>
      <c r="AV19" s="42">
        <v>44.2</v>
      </c>
      <c r="AW19" s="42">
        <v>35.199999999999996</v>
      </c>
      <c r="AX19" s="42">
        <v>39.200000000000003</v>
      </c>
      <c r="AY19" s="42">
        <v>34.200000000000003</v>
      </c>
      <c r="AZ19" s="42">
        <v>35.099999999999994</v>
      </c>
      <c r="BA19" s="42">
        <v>38.1</v>
      </c>
      <c r="BB19" s="42">
        <v>44.5</v>
      </c>
      <c r="BC19" s="42">
        <v>42.1</v>
      </c>
      <c r="BD19" s="42">
        <v>34.300000000000004</v>
      </c>
      <c r="BE19" s="42">
        <v>39.5</v>
      </c>
      <c r="BF19" s="42">
        <v>39.800000000000004</v>
      </c>
      <c r="BG19" s="42">
        <v>37.6</v>
      </c>
      <c r="BH19" s="42">
        <v>34.1</v>
      </c>
      <c r="BI19" s="42">
        <v>38.6</v>
      </c>
      <c r="BJ19" s="42">
        <v>38.800000000000004</v>
      </c>
      <c r="BK19" s="42">
        <v>37.700000000000003</v>
      </c>
      <c r="BL19" s="42">
        <v>37</v>
      </c>
      <c r="BM19" s="42">
        <v>29.5</v>
      </c>
      <c r="BN19" s="42">
        <v>52.900000000000006</v>
      </c>
      <c r="BO19" s="42">
        <v>38.200000000000003</v>
      </c>
      <c r="BP19" s="42">
        <v>26.900000000000002</v>
      </c>
      <c r="BQ19" s="42">
        <v>39.300000000000004</v>
      </c>
      <c r="BR19" s="42">
        <v>39</v>
      </c>
      <c r="BS19" s="42">
        <v>45.1</v>
      </c>
      <c r="BT19" s="42">
        <v>27.500000000000004</v>
      </c>
      <c r="BU19" s="42">
        <v>34.1</v>
      </c>
      <c r="BV19" s="42">
        <v>29.599999999999998</v>
      </c>
      <c r="BW19" s="42">
        <v>34.9</v>
      </c>
      <c r="BX19" s="42">
        <v>31.900000000000002</v>
      </c>
      <c r="BY19" s="42">
        <v>36</v>
      </c>
      <c r="BZ19" s="42">
        <v>47.3</v>
      </c>
      <c r="CA19" s="42">
        <v>40.1</v>
      </c>
      <c r="CB19" s="42">
        <v>30.599999999999998</v>
      </c>
      <c r="CC19" s="42">
        <v>34.599999999999994</v>
      </c>
      <c r="CD19" s="42">
        <v>36.799999999999997</v>
      </c>
      <c r="CE19" s="42">
        <v>39.6</v>
      </c>
      <c r="CF19" s="42">
        <v>42</v>
      </c>
      <c r="CG19" s="42">
        <v>38.200000000000003</v>
      </c>
      <c r="CH19" s="44">
        <f>AVERAGE(I19,L19,N19:O19,R19:S19,W19,Y19,AA19,AE19,AJ19,AL19,AN19:AO19,AS19,AU19:AX19,BB19:BC19,BE19:BF19,BJ19,BL19,BQ19,BZ19:CA19,CC19:CE19)</f>
        <v>40.403225806451609</v>
      </c>
      <c r="CI19" s="42">
        <f>AVERAGE(T19,AE19,O19,AQ19,AY19)</f>
        <v>36.780000000000008</v>
      </c>
      <c r="CJ19" s="42">
        <f>AVERAGE(L19,N19,AS19,BJ19,BQ19)</f>
        <v>42.36</v>
      </c>
    </row>
    <row r="20" spans="1:88" x14ac:dyDescent="0.3">
      <c r="B20" s="72">
        <v>17</v>
      </c>
      <c r="C20" s="57" t="s">
        <v>106</v>
      </c>
      <c r="D20" s="63"/>
      <c r="E20" s="58"/>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4"/>
      <c r="CI20" s="42"/>
      <c r="CJ20" s="42"/>
    </row>
    <row r="21" spans="1:88" x14ac:dyDescent="0.3">
      <c r="B21" s="72">
        <v>18</v>
      </c>
      <c r="C21" s="57" t="s">
        <v>106</v>
      </c>
      <c r="D21" s="63"/>
      <c r="E21" s="58"/>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2"/>
      <c r="CJ21" s="42"/>
    </row>
    <row r="22" spans="1:88" x14ac:dyDescent="0.3">
      <c r="B22" s="72">
        <v>19</v>
      </c>
      <c r="C22" s="57" t="s">
        <v>149</v>
      </c>
      <c r="D22" s="67" t="s">
        <v>101</v>
      </c>
      <c r="E22" s="58"/>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4"/>
      <c r="CI22" s="42"/>
      <c r="CJ22" s="42"/>
    </row>
    <row r="23" spans="1:88" ht="20.399999999999999" x14ac:dyDescent="0.3">
      <c r="A23" s="64"/>
      <c r="B23" s="72">
        <v>20</v>
      </c>
      <c r="C23" s="57" t="s">
        <v>149</v>
      </c>
      <c r="D23" s="63" t="s">
        <v>293</v>
      </c>
      <c r="E23" s="58" t="s">
        <v>291</v>
      </c>
      <c r="F23" s="42">
        <v>13.16916</v>
      </c>
      <c r="G23" s="42">
        <v>22.008690000000001</v>
      </c>
      <c r="H23" s="42">
        <v>18.531369999999999</v>
      </c>
      <c r="I23" s="42">
        <v>15.114649999999999</v>
      </c>
      <c r="J23" s="42">
        <v>12.94434</v>
      </c>
      <c r="K23" s="42">
        <v>20.36515</v>
      </c>
      <c r="L23" s="42">
        <v>9.4225460000000005</v>
      </c>
      <c r="M23" s="42">
        <v>21.516249999999999</v>
      </c>
      <c r="N23" s="42">
        <v>11.3543</v>
      </c>
      <c r="O23" s="42">
        <v>21.062329999999999</v>
      </c>
      <c r="P23" s="42">
        <v>25.976649999999999</v>
      </c>
      <c r="Q23" s="42">
        <v>26.346640000000001</v>
      </c>
      <c r="R23" s="42">
        <v>16.10192</v>
      </c>
      <c r="S23" s="42">
        <v>22.421849999999999</v>
      </c>
      <c r="T23" s="42">
        <v>22.442170000000001</v>
      </c>
      <c r="U23" s="42">
        <v>17.770879999999998</v>
      </c>
      <c r="V23" s="42">
        <v>21.339020000000001</v>
      </c>
      <c r="W23" s="42">
        <v>16.38297</v>
      </c>
      <c r="X23" s="42">
        <v>19.17792</v>
      </c>
      <c r="Y23" s="42">
        <v>17.714880000000001</v>
      </c>
      <c r="Z23" s="42">
        <v>22.880669999999999</v>
      </c>
      <c r="AA23" s="42">
        <v>12.39968</v>
      </c>
      <c r="AB23" s="42">
        <v>20.64752</v>
      </c>
      <c r="AC23" s="42">
        <v>20.439299999999999</v>
      </c>
      <c r="AD23" s="42">
        <v>16.190110000000001</v>
      </c>
      <c r="AE23" s="42">
        <v>19.967739999999999</v>
      </c>
      <c r="AF23" s="42">
        <v>17.414560000000002</v>
      </c>
      <c r="AG23" s="42">
        <v>24.23359</v>
      </c>
      <c r="AH23" s="42">
        <v>15.360889999999999</v>
      </c>
      <c r="AI23" s="42">
        <v>25.448440000000002</v>
      </c>
      <c r="AJ23" s="42">
        <v>13.810930000000001</v>
      </c>
      <c r="AK23" s="42">
        <v>19.471530000000001</v>
      </c>
      <c r="AL23" s="42">
        <v>21.534739999999999</v>
      </c>
      <c r="AM23" s="42">
        <v>16.21406</v>
      </c>
      <c r="AN23" s="42">
        <v>12.19543</v>
      </c>
      <c r="AO23" s="42">
        <v>15.14706</v>
      </c>
      <c r="AP23" s="42">
        <v>20.70664</v>
      </c>
      <c r="AQ23" s="42">
        <v>23.342960000000001</v>
      </c>
      <c r="AR23" s="42">
        <v>12.660489999999999</v>
      </c>
      <c r="AS23" s="42">
        <v>15.704129999999999</v>
      </c>
      <c r="AT23" s="42">
        <v>17.944420000000001</v>
      </c>
      <c r="AU23" s="42">
        <v>16.38758</v>
      </c>
      <c r="AV23" s="42">
        <v>15.719939999999999</v>
      </c>
      <c r="AW23" s="42">
        <v>10.453200000000001</v>
      </c>
      <c r="AX23" s="42">
        <v>23.749130000000001</v>
      </c>
      <c r="AY23" s="42">
        <v>23.264220000000002</v>
      </c>
      <c r="AZ23" s="42">
        <v>21.57668</v>
      </c>
      <c r="BA23" s="42">
        <v>23.831150000000001</v>
      </c>
      <c r="BB23" s="42">
        <v>15.38302</v>
      </c>
      <c r="BC23" s="42">
        <v>14.849640000000001</v>
      </c>
      <c r="BD23" s="42">
        <v>17.36458</v>
      </c>
      <c r="BE23" s="42">
        <v>16.072590000000002</v>
      </c>
      <c r="BF23" s="42">
        <v>13.321719999999999</v>
      </c>
      <c r="BG23" s="42">
        <v>15.20668</v>
      </c>
      <c r="BH23" s="42">
        <v>19.864470000000001</v>
      </c>
      <c r="BI23" s="42">
        <v>19.334969999999998</v>
      </c>
      <c r="BJ23" s="42">
        <v>13.891769999999999</v>
      </c>
      <c r="BK23" s="42">
        <v>23.300339999999998</v>
      </c>
      <c r="BL23" s="42">
        <v>10.7202</v>
      </c>
      <c r="BM23" s="42">
        <v>21.58727</v>
      </c>
      <c r="BN23" s="42">
        <v>7.7093420000000004</v>
      </c>
      <c r="BO23" s="42">
        <v>23.055689999999998</v>
      </c>
      <c r="BP23" s="42">
        <v>22.2776</v>
      </c>
      <c r="BQ23" s="42">
        <v>9.5679400000000001</v>
      </c>
      <c r="BR23" s="42">
        <v>18.80142</v>
      </c>
      <c r="BS23" s="42">
        <v>9.9438309999999994</v>
      </c>
      <c r="BT23" s="42">
        <v>24.038029999999999</v>
      </c>
      <c r="BU23" s="42">
        <v>21.146139999999999</v>
      </c>
      <c r="BV23" s="42">
        <v>20.119309999999999</v>
      </c>
      <c r="BW23" s="42">
        <v>17.650700000000001</v>
      </c>
      <c r="BX23" s="42">
        <v>23.445509999999999</v>
      </c>
      <c r="BY23" s="42">
        <v>23.127700000000001</v>
      </c>
      <c r="BZ23" s="42">
        <v>11.46238</v>
      </c>
      <c r="CA23" s="42">
        <v>18.253550000000001</v>
      </c>
      <c r="CB23" s="42">
        <v>21.546119999999998</v>
      </c>
      <c r="CC23" s="42">
        <v>18.01886</v>
      </c>
      <c r="CD23" s="42">
        <v>6.7631500000000004</v>
      </c>
      <c r="CE23" s="42">
        <v>17.797529999999998</v>
      </c>
      <c r="CF23" s="42">
        <v>20.195910000000001</v>
      </c>
      <c r="CG23" s="42">
        <v>16.79561</v>
      </c>
      <c r="CH23" s="44">
        <f t="shared" ref="CH23:CH33" si="0">AVERAGE(I23,L23,N23:O23,R23:S23,W23,Y23,AA23,AE23,AJ23,AL23,AN23:AO23,AS23,AU23:AX23,BB23:BC23,BE23:BF23,BJ23,BL23,BQ23,BZ23:CA23,CC23:CE23)</f>
        <v>15.249914709677419</v>
      </c>
      <c r="CI23" s="42">
        <f t="shared" ref="CI23:CI33" si="1">AVERAGE(T23,AE23,O23,AQ23,AY23)</f>
        <v>22.015884</v>
      </c>
      <c r="CJ23" s="42">
        <f t="shared" ref="CJ23:CJ33" si="2">AVERAGE(L23,N23,AS23,BJ23,BQ23)</f>
        <v>11.988137200000001</v>
      </c>
    </row>
    <row r="24" spans="1:88" x14ac:dyDescent="0.3">
      <c r="A24" s="64"/>
      <c r="B24" s="72">
        <v>21</v>
      </c>
      <c r="C24" s="57" t="s">
        <v>149</v>
      </c>
      <c r="D24" s="63" t="s">
        <v>294</v>
      </c>
      <c r="E24" s="58" t="s">
        <v>291</v>
      </c>
      <c r="F24" s="42">
        <v>19.972239999999999</v>
      </c>
      <c r="G24" s="42">
        <v>22.69903</v>
      </c>
      <c r="H24" s="42">
        <v>29.107690000000002</v>
      </c>
      <c r="I24" s="42">
        <v>33.849820000000001</v>
      </c>
      <c r="J24" s="42">
        <v>14.452970000000001</v>
      </c>
      <c r="K24" s="42">
        <v>24.289750000000002</v>
      </c>
      <c r="L24" s="42">
        <v>26.32179</v>
      </c>
      <c r="M24" s="42">
        <v>18.676459999999999</v>
      </c>
      <c r="N24" s="42">
        <v>33.679110000000001</v>
      </c>
      <c r="O24" s="42">
        <v>23.52591</v>
      </c>
      <c r="P24" s="42">
        <v>23.80104</v>
      </c>
      <c r="Q24" s="42">
        <v>17.924309999999998</v>
      </c>
      <c r="R24" s="42">
        <v>22.06372</v>
      </c>
      <c r="S24" s="42">
        <v>26.61786</v>
      </c>
      <c r="T24" s="42">
        <v>18.924990000000001</v>
      </c>
      <c r="U24" s="42">
        <v>19.184519999999999</v>
      </c>
      <c r="V24" s="42">
        <v>21.440899999999999</v>
      </c>
      <c r="W24" s="42">
        <v>34.097639999999998</v>
      </c>
      <c r="X24" s="42">
        <v>18.023260000000001</v>
      </c>
      <c r="Y24" s="42">
        <v>30.381789999999999</v>
      </c>
      <c r="Z24" s="42">
        <v>16.911210000000001</v>
      </c>
      <c r="AA24" s="42">
        <v>35.597830000000002</v>
      </c>
      <c r="AB24" s="42">
        <v>19.081240000000001</v>
      </c>
      <c r="AC24" s="42">
        <v>21.515239999999999</v>
      </c>
      <c r="AD24" s="42">
        <v>23.3917</v>
      </c>
      <c r="AE24" s="42">
        <v>26.907109999999999</v>
      </c>
      <c r="AF24" s="42">
        <v>22.868310000000001</v>
      </c>
      <c r="AG24" s="42">
        <v>23.80715</v>
      </c>
      <c r="AH24" s="42">
        <v>18.192450000000001</v>
      </c>
      <c r="AI24" s="42">
        <v>25.074570000000001</v>
      </c>
      <c r="AJ24" s="42">
        <v>29.418410000000002</v>
      </c>
      <c r="AK24" s="42">
        <v>24.02703</v>
      </c>
      <c r="AL24" s="42">
        <v>24.317060000000001</v>
      </c>
      <c r="AM24" s="42">
        <v>17.88646</v>
      </c>
      <c r="AN24" s="42">
        <v>36.410049999999998</v>
      </c>
      <c r="AO24" s="42">
        <v>30.7333</v>
      </c>
      <c r="AP24" s="42">
        <v>26.97167</v>
      </c>
      <c r="AQ24" s="42">
        <v>19.779409999999999</v>
      </c>
      <c r="AR24" s="42">
        <v>22.079370000000001</v>
      </c>
      <c r="AS24" s="42">
        <v>29.329239999999999</v>
      </c>
      <c r="AT24" s="42">
        <v>16.650379999999998</v>
      </c>
      <c r="AU24" s="42">
        <v>31.281790000000001</v>
      </c>
      <c r="AV24" s="42">
        <v>32.347639999999998</v>
      </c>
      <c r="AW24" s="42">
        <v>33.531930000000003</v>
      </c>
      <c r="AX24" s="42">
        <v>29.783449999999998</v>
      </c>
      <c r="AY24" s="42">
        <v>23.426539999999999</v>
      </c>
      <c r="AZ24" s="42">
        <v>23.192299999999999</v>
      </c>
      <c r="BA24" s="42">
        <v>19.403220000000001</v>
      </c>
      <c r="BB24" s="42">
        <v>31.006589999999999</v>
      </c>
      <c r="BC24" s="42">
        <v>29.643740000000001</v>
      </c>
      <c r="BD24" s="42">
        <v>25.456900000000001</v>
      </c>
      <c r="BE24" s="42">
        <v>33.503979999999999</v>
      </c>
      <c r="BF24" s="42">
        <v>16.668189999999999</v>
      </c>
      <c r="BG24" s="42">
        <v>19.994820000000001</v>
      </c>
      <c r="BH24" s="42">
        <v>16.407779999999999</v>
      </c>
      <c r="BI24" s="42">
        <v>17.431439999999998</v>
      </c>
      <c r="BJ24" s="42">
        <v>28.836099999999998</v>
      </c>
      <c r="BK24" s="42">
        <v>19.97157</v>
      </c>
      <c r="BL24" s="42">
        <v>35.722749999999998</v>
      </c>
      <c r="BM24" s="42">
        <v>18.527360000000002</v>
      </c>
      <c r="BN24" s="42">
        <v>13.60718</v>
      </c>
      <c r="BO24" s="42">
        <v>21.66574</v>
      </c>
      <c r="BP24" s="42">
        <v>17.234069999999999</v>
      </c>
      <c r="BQ24" s="42">
        <v>34.963380000000001</v>
      </c>
      <c r="BR24" s="42">
        <v>21.54279</v>
      </c>
      <c r="BS24" s="42">
        <v>21.019380000000002</v>
      </c>
      <c r="BT24" s="42">
        <v>22.299689999999998</v>
      </c>
      <c r="BU24" s="42">
        <v>19.40577</v>
      </c>
      <c r="BV24" s="42">
        <v>20.910160000000001</v>
      </c>
      <c r="BW24" s="42">
        <v>21.064990000000002</v>
      </c>
      <c r="BX24" s="42">
        <v>22.5822</v>
      </c>
      <c r="BY24" s="42">
        <v>18.64687</v>
      </c>
      <c r="BZ24" s="42">
        <v>33.090879999999999</v>
      </c>
      <c r="CA24" s="42">
        <v>24.229279999999999</v>
      </c>
      <c r="CB24" s="42">
        <v>27.441140000000001</v>
      </c>
      <c r="CC24" s="42">
        <v>33.0379</v>
      </c>
      <c r="CD24" s="42">
        <v>38.765180000000001</v>
      </c>
      <c r="CE24" s="42">
        <v>25.814029999999999</v>
      </c>
      <c r="CF24" s="42">
        <v>22.662120000000002</v>
      </c>
      <c r="CG24" s="42">
        <v>27.915870000000002</v>
      </c>
      <c r="CH24" s="44">
        <f t="shared" si="0"/>
        <v>30.17669193548387</v>
      </c>
      <c r="CI24" s="42">
        <f t="shared" si="1"/>
        <v>22.512791999999997</v>
      </c>
      <c r="CJ24" s="42">
        <f t="shared" si="2"/>
        <v>30.625923999999998</v>
      </c>
    </row>
    <row r="25" spans="1:88" x14ac:dyDescent="0.3">
      <c r="B25" s="72">
        <v>22</v>
      </c>
      <c r="C25" s="57" t="s">
        <v>149</v>
      </c>
      <c r="D25" s="63" t="s">
        <v>224</v>
      </c>
      <c r="E25" s="58" t="s">
        <v>138</v>
      </c>
      <c r="F25" s="42">
        <v>18.5</v>
      </c>
      <c r="G25" s="42">
        <v>26.1</v>
      </c>
      <c r="H25" s="42">
        <v>31.2</v>
      </c>
      <c r="I25" s="42">
        <v>26.1</v>
      </c>
      <c r="J25" s="42">
        <v>25</v>
      </c>
      <c r="K25" s="42">
        <v>28.7</v>
      </c>
      <c r="L25" s="42">
        <v>39.9</v>
      </c>
      <c r="M25" s="42">
        <v>26.1</v>
      </c>
      <c r="N25" s="42">
        <v>36.200000000000003</v>
      </c>
      <c r="O25" s="42">
        <v>22.4</v>
      </c>
      <c r="P25" s="42">
        <v>27.8</v>
      </c>
      <c r="Q25" s="42">
        <v>26.7</v>
      </c>
      <c r="R25" s="42">
        <v>24.8</v>
      </c>
      <c r="S25" s="42">
        <v>25.1</v>
      </c>
      <c r="T25" s="42">
        <v>23.4</v>
      </c>
      <c r="U25" s="42">
        <v>28.8</v>
      </c>
      <c r="V25" s="42">
        <v>29.2</v>
      </c>
      <c r="W25" s="42">
        <v>28.7</v>
      </c>
      <c r="X25" s="42">
        <v>21.8</v>
      </c>
      <c r="Y25" s="42">
        <v>23</v>
      </c>
      <c r="Z25" s="42">
        <v>20.8</v>
      </c>
      <c r="AA25" s="42">
        <v>35.200000000000003</v>
      </c>
      <c r="AB25" s="42">
        <v>24.8</v>
      </c>
      <c r="AC25" s="42">
        <v>26.7</v>
      </c>
      <c r="AD25" s="42">
        <v>28.2</v>
      </c>
      <c r="AE25" s="42">
        <v>15.7</v>
      </c>
      <c r="AF25" s="42">
        <v>30.3</v>
      </c>
      <c r="AG25" s="42">
        <v>28.7</v>
      </c>
      <c r="AH25" s="42">
        <v>18.399999999999999</v>
      </c>
      <c r="AI25" s="42">
        <v>23.8</v>
      </c>
      <c r="AJ25" s="42">
        <v>24.9</v>
      </c>
      <c r="AK25" s="42">
        <v>24.5</v>
      </c>
      <c r="AL25" s="42">
        <v>20.6</v>
      </c>
      <c r="AM25" s="42">
        <v>27.1</v>
      </c>
      <c r="AN25" s="42">
        <v>32.700000000000003</v>
      </c>
      <c r="AO25" s="42">
        <v>29.2</v>
      </c>
      <c r="AP25" s="42">
        <v>23.9</v>
      </c>
      <c r="AQ25" s="42">
        <v>22</v>
      </c>
      <c r="AR25" s="42">
        <v>25.8</v>
      </c>
      <c r="AS25" s="42">
        <v>31.8</v>
      </c>
      <c r="AT25" s="42">
        <v>26.8</v>
      </c>
      <c r="AU25" s="42">
        <v>32.5</v>
      </c>
      <c r="AV25" s="42">
        <v>29.7</v>
      </c>
      <c r="AW25" s="42">
        <v>26.1</v>
      </c>
      <c r="AX25" s="42">
        <v>27</v>
      </c>
      <c r="AY25" s="42">
        <v>28.8</v>
      </c>
      <c r="AZ25" s="42">
        <v>20.100000000000001</v>
      </c>
      <c r="BA25" s="42">
        <v>27.2</v>
      </c>
      <c r="BB25" s="42">
        <v>31.5</v>
      </c>
      <c r="BC25" s="42">
        <v>36.299999999999997</v>
      </c>
      <c r="BD25" s="42">
        <v>28.9</v>
      </c>
      <c r="BE25" s="42">
        <v>24.6</v>
      </c>
      <c r="BF25" s="42">
        <v>35.799999999999997</v>
      </c>
      <c r="BG25" s="42">
        <v>23.6</v>
      </c>
      <c r="BH25" s="42">
        <v>27.7</v>
      </c>
      <c r="BI25" s="42">
        <v>19.7</v>
      </c>
      <c r="BJ25" s="42">
        <v>36.4</v>
      </c>
      <c r="BK25" s="42">
        <v>19.7</v>
      </c>
      <c r="BL25" s="42">
        <v>36.6</v>
      </c>
      <c r="BM25" s="42">
        <v>20.5</v>
      </c>
      <c r="BN25" s="42">
        <v>34.9</v>
      </c>
      <c r="BO25" s="42">
        <v>37.6</v>
      </c>
      <c r="BP25" s="42">
        <v>27</v>
      </c>
      <c r="BQ25" s="42">
        <v>36.700000000000003</v>
      </c>
      <c r="BR25" s="42">
        <v>16</v>
      </c>
      <c r="BS25" s="42">
        <v>33.5</v>
      </c>
      <c r="BT25" s="42">
        <v>29.3</v>
      </c>
      <c r="BU25" s="42">
        <v>26.3</v>
      </c>
      <c r="BV25" s="42">
        <v>29.2</v>
      </c>
      <c r="BW25" s="42">
        <v>32.799999999999997</v>
      </c>
      <c r="BX25" s="42">
        <v>22.2</v>
      </c>
      <c r="BY25" s="42">
        <v>25.1</v>
      </c>
      <c r="BZ25" s="42">
        <v>36.5</v>
      </c>
      <c r="CA25" s="42">
        <v>22.4</v>
      </c>
      <c r="CB25" s="42">
        <v>36.700000000000003</v>
      </c>
      <c r="CC25" s="42">
        <v>26.3</v>
      </c>
      <c r="CD25" s="42">
        <v>26</v>
      </c>
      <c r="CE25" s="42">
        <v>38</v>
      </c>
      <c r="CF25" s="42">
        <v>26.1</v>
      </c>
      <c r="CG25" s="42">
        <v>28.7</v>
      </c>
      <c r="CH25" s="44">
        <f t="shared" si="0"/>
        <v>29.635483870967736</v>
      </c>
      <c r="CI25" s="42">
        <f t="shared" si="1"/>
        <v>22.46</v>
      </c>
      <c r="CJ25" s="42">
        <f t="shared" si="2"/>
        <v>36.200000000000003</v>
      </c>
    </row>
    <row r="26" spans="1:88" ht="20.399999999999999" x14ac:dyDescent="0.3">
      <c r="B26" s="72">
        <v>23</v>
      </c>
      <c r="C26" s="57" t="s">
        <v>149</v>
      </c>
      <c r="D26" s="63" t="s">
        <v>225</v>
      </c>
      <c r="E26" s="58" t="s">
        <v>138</v>
      </c>
      <c r="F26" s="45">
        <v>1.8</v>
      </c>
      <c r="G26" s="45">
        <v>2.2999999999999998</v>
      </c>
      <c r="H26" s="45">
        <v>6.4</v>
      </c>
      <c r="I26" s="45">
        <v>8.1999999999999993</v>
      </c>
      <c r="J26" s="45">
        <v>3.8</v>
      </c>
      <c r="K26" s="45">
        <v>3.6</v>
      </c>
      <c r="L26" s="45">
        <v>11.1</v>
      </c>
      <c r="M26" s="45">
        <v>7.1</v>
      </c>
      <c r="N26" s="45">
        <v>10.6</v>
      </c>
      <c r="O26" s="45">
        <v>11.3</v>
      </c>
      <c r="P26" s="45"/>
      <c r="Q26" s="45">
        <v>4.4000000000000004</v>
      </c>
      <c r="R26" s="45">
        <v>9.3000000000000007</v>
      </c>
      <c r="S26" s="45">
        <v>7.8</v>
      </c>
      <c r="T26" s="45">
        <v>3.7</v>
      </c>
      <c r="U26" s="45">
        <v>7.9</v>
      </c>
      <c r="V26" s="45">
        <v>9.9</v>
      </c>
      <c r="W26" s="45">
        <v>12.5</v>
      </c>
      <c r="X26" s="45">
        <v>3.2</v>
      </c>
      <c r="Y26" s="45">
        <v>7.1</v>
      </c>
      <c r="Z26" s="45"/>
      <c r="AA26" s="45">
        <v>10.5</v>
      </c>
      <c r="AB26" s="45">
        <v>11</v>
      </c>
      <c r="AC26" s="45">
        <v>3.7</v>
      </c>
      <c r="AD26" s="45">
        <v>8.3000000000000007</v>
      </c>
      <c r="AE26" s="45">
        <v>6.5</v>
      </c>
      <c r="AF26" s="45">
        <v>10.1</v>
      </c>
      <c r="AG26" s="45">
        <v>6.8</v>
      </c>
      <c r="AH26" s="45">
        <v>2.4</v>
      </c>
      <c r="AI26" s="45"/>
      <c r="AJ26" s="45">
        <v>11.3</v>
      </c>
      <c r="AK26" s="45">
        <v>5.8</v>
      </c>
      <c r="AL26" s="45">
        <v>7.1</v>
      </c>
      <c r="AM26" s="45">
        <v>3.7</v>
      </c>
      <c r="AN26" s="45">
        <v>12.2</v>
      </c>
      <c r="AO26" s="45">
        <v>7.7</v>
      </c>
      <c r="AP26" s="45">
        <v>4.9000000000000004</v>
      </c>
      <c r="AQ26" s="45">
        <v>0</v>
      </c>
      <c r="AR26" s="45">
        <v>6.7</v>
      </c>
      <c r="AS26" s="45">
        <v>8.4</v>
      </c>
      <c r="AT26" s="45">
        <v>5.2</v>
      </c>
      <c r="AU26" s="45">
        <v>14.6</v>
      </c>
      <c r="AV26" s="45">
        <v>9.1</v>
      </c>
      <c r="AW26" s="45">
        <v>8.1999999999999993</v>
      </c>
      <c r="AX26" s="45">
        <v>13.4</v>
      </c>
      <c r="AY26" s="45">
        <v>7.3</v>
      </c>
      <c r="AZ26" s="45">
        <v>3.2</v>
      </c>
      <c r="BA26" s="45">
        <v>5.4</v>
      </c>
      <c r="BB26" s="45">
        <v>10.7</v>
      </c>
      <c r="BC26" s="45">
        <v>13.1</v>
      </c>
      <c r="BD26" s="45">
        <v>4.7</v>
      </c>
      <c r="BE26" s="45">
        <v>8.9</v>
      </c>
      <c r="BF26" s="45">
        <v>9</v>
      </c>
      <c r="BG26" s="45">
        <v>4.4000000000000004</v>
      </c>
      <c r="BH26" s="45">
        <v>4</v>
      </c>
      <c r="BI26" s="45">
        <v>1.6</v>
      </c>
      <c r="BJ26" s="45">
        <v>15.3</v>
      </c>
      <c r="BK26" s="45">
        <v>3.9</v>
      </c>
      <c r="BL26" s="45">
        <v>12.8</v>
      </c>
      <c r="BM26" s="45">
        <v>5.0999999999999996</v>
      </c>
      <c r="BN26" s="45">
        <v>8.4</v>
      </c>
      <c r="BO26" s="45">
        <v>4.3</v>
      </c>
      <c r="BP26" s="45">
        <v>8.3000000000000007</v>
      </c>
      <c r="BQ26" s="45">
        <v>16.3</v>
      </c>
      <c r="BR26" s="45"/>
      <c r="BS26" s="45">
        <v>8.8000000000000007</v>
      </c>
      <c r="BT26" s="45">
        <v>6.8</v>
      </c>
      <c r="BU26" s="45"/>
      <c r="BV26" s="45">
        <v>8.4</v>
      </c>
      <c r="BW26" s="45">
        <v>7.3</v>
      </c>
      <c r="BX26" s="45">
        <v>5.9</v>
      </c>
      <c r="BY26" s="45"/>
      <c r="BZ26" s="45">
        <v>8.6999999999999993</v>
      </c>
      <c r="CA26" s="45">
        <v>7.8</v>
      </c>
      <c r="CB26" s="45">
        <v>11.6</v>
      </c>
      <c r="CC26" s="45">
        <v>8.8000000000000007</v>
      </c>
      <c r="CD26" s="45">
        <v>10.9</v>
      </c>
      <c r="CE26" s="45">
        <v>13.8</v>
      </c>
      <c r="CF26" s="45">
        <v>1.8</v>
      </c>
      <c r="CG26" s="45">
        <v>9.1999999999999993</v>
      </c>
      <c r="CH26" s="44">
        <f t="shared" si="0"/>
        <v>10.419354838709678</v>
      </c>
      <c r="CI26" s="42">
        <f t="shared" si="1"/>
        <v>5.76</v>
      </c>
      <c r="CJ26" s="42">
        <f t="shared" si="2"/>
        <v>12.34</v>
      </c>
    </row>
    <row r="27" spans="1:88" ht="20.399999999999999" x14ac:dyDescent="0.3">
      <c r="B27" s="72">
        <v>24</v>
      </c>
      <c r="C27" s="57" t="s">
        <v>149</v>
      </c>
      <c r="D27" s="63" t="s">
        <v>226</v>
      </c>
      <c r="E27" s="58" t="s">
        <v>138</v>
      </c>
      <c r="F27" s="42">
        <v>9.5</v>
      </c>
      <c r="G27" s="42">
        <v>13.5</v>
      </c>
      <c r="H27" s="42">
        <v>17.600000000000001</v>
      </c>
      <c r="I27" s="42">
        <v>7.9</v>
      </c>
      <c r="J27" s="42">
        <v>9.5</v>
      </c>
      <c r="K27" s="42">
        <v>16.399999999999999</v>
      </c>
      <c r="L27" s="42">
        <v>11.9</v>
      </c>
      <c r="M27" s="42">
        <v>12.3</v>
      </c>
      <c r="N27" s="42">
        <v>8.1999999999999993</v>
      </c>
      <c r="O27" s="42">
        <v>5.0999999999999996</v>
      </c>
      <c r="P27" s="42">
        <v>12.9</v>
      </c>
      <c r="Q27" s="42">
        <v>13.9</v>
      </c>
      <c r="R27" s="42">
        <v>9.1999999999999993</v>
      </c>
      <c r="S27" s="42">
        <v>10.199999999999999</v>
      </c>
      <c r="T27" s="42">
        <v>11.6</v>
      </c>
      <c r="U27" s="42">
        <v>15.6</v>
      </c>
      <c r="V27" s="42">
        <v>14</v>
      </c>
      <c r="W27" s="42">
        <v>9.6</v>
      </c>
      <c r="X27" s="42">
        <v>11.8</v>
      </c>
      <c r="Y27" s="42">
        <v>7.2</v>
      </c>
      <c r="Z27" s="42">
        <v>14.6</v>
      </c>
      <c r="AA27" s="42">
        <v>9.6</v>
      </c>
      <c r="AB27" s="42">
        <v>10.199999999999999</v>
      </c>
      <c r="AC27" s="42">
        <v>14.2</v>
      </c>
      <c r="AD27" s="42">
        <v>12.4</v>
      </c>
      <c r="AE27" s="42">
        <v>4.8</v>
      </c>
      <c r="AF27" s="42">
        <v>11.7</v>
      </c>
      <c r="AG27" s="42">
        <v>13.6</v>
      </c>
      <c r="AH27" s="42">
        <v>9.8000000000000007</v>
      </c>
      <c r="AI27" s="42">
        <v>17.100000000000001</v>
      </c>
      <c r="AJ27" s="42">
        <v>7.3</v>
      </c>
      <c r="AK27" s="42">
        <v>15.6</v>
      </c>
      <c r="AL27" s="42">
        <v>6.6</v>
      </c>
      <c r="AM27" s="42">
        <v>14.5</v>
      </c>
      <c r="AN27" s="42">
        <v>7.4</v>
      </c>
      <c r="AO27" s="42">
        <v>11.7</v>
      </c>
      <c r="AP27" s="42">
        <v>14.7</v>
      </c>
      <c r="AQ27" s="42">
        <v>17.3</v>
      </c>
      <c r="AR27" s="42">
        <v>10.1</v>
      </c>
      <c r="AS27" s="42">
        <v>11</v>
      </c>
      <c r="AT27" s="42">
        <v>13.6</v>
      </c>
      <c r="AU27" s="42">
        <v>6.7</v>
      </c>
      <c r="AV27" s="42">
        <v>10.4</v>
      </c>
      <c r="AW27" s="42">
        <v>6.2</v>
      </c>
      <c r="AX27" s="42">
        <v>7.9</v>
      </c>
      <c r="AY27" s="42">
        <v>16.3</v>
      </c>
      <c r="AZ27" s="42">
        <v>8.4</v>
      </c>
      <c r="BA27" s="42">
        <v>18</v>
      </c>
      <c r="BB27" s="42">
        <v>7.7</v>
      </c>
      <c r="BC27" s="42">
        <v>9.6999999999999993</v>
      </c>
      <c r="BD27" s="42">
        <v>10</v>
      </c>
      <c r="BE27" s="42">
        <v>9.1999999999999993</v>
      </c>
      <c r="BF27" s="42">
        <v>11.4</v>
      </c>
      <c r="BG27" s="42">
        <v>11</v>
      </c>
      <c r="BH27" s="42">
        <v>14.1</v>
      </c>
      <c r="BI27" s="42">
        <v>8.3000000000000007</v>
      </c>
      <c r="BJ27" s="42">
        <v>9.8000000000000007</v>
      </c>
      <c r="BK27" s="42">
        <v>10.4</v>
      </c>
      <c r="BL27" s="42">
        <v>7.8</v>
      </c>
      <c r="BM27" s="42">
        <v>11.2</v>
      </c>
      <c r="BN27" s="42">
        <v>16</v>
      </c>
      <c r="BO27" s="42">
        <v>21.9</v>
      </c>
      <c r="BP27" s="42">
        <v>13.2</v>
      </c>
      <c r="BQ27" s="42">
        <v>11.9</v>
      </c>
      <c r="BR27" s="42">
        <v>6.3</v>
      </c>
      <c r="BS27" s="42">
        <v>13.7</v>
      </c>
      <c r="BT27" s="42">
        <v>19.399999999999999</v>
      </c>
      <c r="BU27" s="42">
        <v>15.6</v>
      </c>
      <c r="BV27" s="42">
        <v>11.1</v>
      </c>
      <c r="BW27" s="42">
        <v>17.2</v>
      </c>
      <c r="BX27" s="42">
        <v>8.1999999999999993</v>
      </c>
      <c r="BY27" s="42">
        <v>16.2</v>
      </c>
      <c r="BZ27" s="42">
        <v>10.199999999999999</v>
      </c>
      <c r="CA27" s="42">
        <v>8.5</v>
      </c>
      <c r="CB27" s="42">
        <v>13.7</v>
      </c>
      <c r="CC27" s="42">
        <v>8.6</v>
      </c>
      <c r="CD27" s="42">
        <v>8.5</v>
      </c>
      <c r="CE27" s="42">
        <v>8.6</v>
      </c>
      <c r="CF27" s="42">
        <v>18.100000000000001</v>
      </c>
      <c r="CG27" s="42">
        <v>9.8000000000000007</v>
      </c>
      <c r="CH27" s="44">
        <f t="shared" si="0"/>
        <v>8.7354838709677409</v>
      </c>
      <c r="CI27" s="42">
        <f t="shared" si="1"/>
        <v>11.02</v>
      </c>
      <c r="CJ27" s="42">
        <f t="shared" si="2"/>
        <v>10.56</v>
      </c>
    </row>
    <row r="28" spans="1:88" ht="18" customHeight="1" x14ac:dyDescent="0.3">
      <c r="B28" s="72">
        <v>25</v>
      </c>
      <c r="C28" s="57" t="s">
        <v>149</v>
      </c>
      <c r="D28" s="63" t="s">
        <v>227</v>
      </c>
      <c r="E28" s="58" t="s">
        <v>138</v>
      </c>
      <c r="F28" s="42">
        <v>71.099999999999994</v>
      </c>
      <c r="G28" s="42">
        <v>71.2</v>
      </c>
      <c r="H28" s="42">
        <v>75.2</v>
      </c>
      <c r="I28" s="42">
        <v>74.2</v>
      </c>
      <c r="J28" s="42">
        <v>71.099999999999994</v>
      </c>
      <c r="K28" s="42">
        <v>67.5</v>
      </c>
      <c r="L28" s="42">
        <v>78</v>
      </c>
      <c r="M28" s="42">
        <v>71.2</v>
      </c>
      <c r="N28" s="42">
        <v>78.099999999999994</v>
      </c>
      <c r="O28" s="42">
        <v>65.8</v>
      </c>
      <c r="P28" s="42">
        <v>67</v>
      </c>
      <c r="Q28" s="42">
        <v>63.6</v>
      </c>
      <c r="R28" s="42">
        <v>67.7</v>
      </c>
      <c r="S28" s="42">
        <v>67.2</v>
      </c>
      <c r="T28" s="42">
        <v>64.7</v>
      </c>
      <c r="U28" s="42">
        <v>71.099999999999994</v>
      </c>
      <c r="V28" s="42">
        <v>66.599999999999994</v>
      </c>
      <c r="W28" s="42">
        <v>71.5</v>
      </c>
      <c r="X28" s="42">
        <v>71</v>
      </c>
      <c r="Y28" s="42">
        <v>68.599999999999994</v>
      </c>
      <c r="Z28" s="42">
        <v>64.599999999999994</v>
      </c>
      <c r="AA28" s="42">
        <v>72.400000000000006</v>
      </c>
      <c r="AB28" s="42">
        <v>64.7</v>
      </c>
      <c r="AC28" s="42">
        <v>64.7</v>
      </c>
      <c r="AD28" s="42">
        <v>74.2</v>
      </c>
      <c r="AE28" s="42">
        <v>60</v>
      </c>
      <c r="AF28" s="42">
        <v>75.3</v>
      </c>
      <c r="AG28" s="42">
        <v>67.3</v>
      </c>
      <c r="AH28" s="42">
        <v>70.5</v>
      </c>
      <c r="AI28" s="42">
        <v>65.599999999999994</v>
      </c>
      <c r="AJ28" s="42">
        <v>67</v>
      </c>
      <c r="AK28" s="42">
        <v>65.900000000000006</v>
      </c>
      <c r="AL28" s="42">
        <v>60.9</v>
      </c>
      <c r="AM28" s="42">
        <v>67.8</v>
      </c>
      <c r="AN28" s="42">
        <v>67.5</v>
      </c>
      <c r="AO28" s="42">
        <v>70.7</v>
      </c>
      <c r="AP28" s="42">
        <v>62.7</v>
      </c>
      <c r="AQ28" s="42">
        <v>60</v>
      </c>
      <c r="AR28" s="42">
        <v>69.3</v>
      </c>
      <c r="AS28" s="42">
        <v>70.5</v>
      </c>
      <c r="AT28" s="42">
        <v>72.599999999999994</v>
      </c>
      <c r="AU28" s="42">
        <v>67.900000000000006</v>
      </c>
      <c r="AV28" s="42">
        <v>73</v>
      </c>
      <c r="AW28" s="42">
        <v>79.400000000000006</v>
      </c>
      <c r="AX28" s="42">
        <v>62.3</v>
      </c>
      <c r="AY28" s="42">
        <v>68.7</v>
      </c>
      <c r="AZ28" s="42">
        <v>65.8</v>
      </c>
      <c r="BA28" s="42">
        <v>63.4</v>
      </c>
      <c r="BB28" s="42">
        <v>69.8</v>
      </c>
      <c r="BC28" s="42">
        <v>68.099999999999994</v>
      </c>
      <c r="BD28" s="42">
        <v>73.400000000000006</v>
      </c>
      <c r="BE28" s="42">
        <v>71.099999999999994</v>
      </c>
      <c r="BF28" s="42">
        <v>76.900000000000006</v>
      </c>
      <c r="BG28" s="42">
        <v>72.3</v>
      </c>
      <c r="BH28" s="42">
        <v>69.099999999999994</v>
      </c>
      <c r="BI28" s="42">
        <v>66</v>
      </c>
      <c r="BJ28" s="42">
        <v>77</v>
      </c>
      <c r="BK28" s="42">
        <v>66.2</v>
      </c>
      <c r="BL28" s="42">
        <v>85.7</v>
      </c>
      <c r="BM28" s="42">
        <v>58.5</v>
      </c>
      <c r="BN28" s="42">
        <v>82.2</v>
      </c>
      <c r="BO28" s="42">
        <v>70.5</v>
      </c>
      <c r="BP28" s="42">
        <v>73.5</v>
      </c>
      <c r="BQ28" s="42">
        <v>77.599999999999994</v>
      </c>
      <c r="BR28" s="42">
        <v>68.5</v>
      </c>
      <c r="BS28" s="42">
        <v>77.5</v>
      </c>
      <c r="BT28" s="42">
        <v>63.9</v>
      </c>
      <c r="BU28" s="42">
        <v>65.5</v>
      </c>
      <c r="BV28" s="42">
        <v>73</v>
      </c>
      <c r="BW28" s="42">
        <v>69.2</v>
      </c>
      <c r="BX28" s="42">
        <v>69.7</v>
      </c>
      <c r="BY28" s="42">
        <v>60.2</v>
      </c>
      <c r="BZ28" s="42">
        <v>71.2</v>
      </c>
      <c r="CA28" s="42">
        <v>66.5</v>
      </c>
      <c r="CB28" s="42">
        <v>71.400000000000006</v>
      </c>
      <c r="CC28" s="42">
        <v>68</v>
      </c>
      <c r="CD28" s="42">
        <v>73</v>
      </c>
      <c r="CE28" s="42">
        <v>78.099999999999994</v>
      </c>
      <c r="CF28" s="42">
        <v>56.9</v>
      </c>
      <c r="CG28" s="42">
        <v>70.5</v>
      </c>
      <c r="CH28" s="44">
        <f t="shared" si="0"/>
        <v>71.151612903225796</v>
      </c>
      <c r="CI28" s="42">
        <f t="shared" si="1"/>
        <v>63.839999999999996</v>
      </c>
      <c r="CJ28" s="42">
        <f t="shared" si="2"/>
        <v>76.240000000000009</v>
      </c>
    </row>
    <row r="29" spans="1:88" ht="20.399999999999999" x14ac:dyDescent="0.3">
      <c r="B29" s="72">
        <v>26</v>
      </c>
      <c r="C29" s="57" t="s">
        <v>149</v>
      </c>
      <c r="D29" s="63" t="s">
        <v>228</v>
      </c>
      <c r="E29" s="58" t="s">
        <v>138</v>
      </c>
      <c r="F29" s="45">
        <v>55.1</v>
      </c>
      <c r="G29" s="45">
        <v>61</v>
      </c>
      <c r="H29" s="45">
        <v>55.4</v>
      </c>
      <c r="I29" s="45">
        <v>58.2</v>
      </c>
      <c r="J29" s="45">
        <v>58.7</v>
      </c>
      <c r="K29" s="45">
        <v>54</v>
      </c>
      <c r="L29" s="45">
        <v>51.1</v>
      </c>
      <c r="M29" s="45">
        <v>58.7</v>
      </c>
      <c r="N29" s="45">
        <v>54.8</v>
      </c>
      <c r="O29" s="45">
        <v>48.1</v>
      </c>
      <c r="P29" s="45">
        <v>59.2</v>
      </c>
      <c r="Q29" s="45">
        <v>49.1</v>
      </c>
      <c r="R29" s="45">
        <v>49.9</v>
      </c>
      <c r="S29" s="45">
        <v>51.7</v>
      </c>
      <c r="T29" s="45">
        <v>59.3</v>
      </c>
      <c r="U29" s="45">
        <v>53.1</v>
      </c>
      <c r="V29" s="45">
        <v>50.6</v>
      </c>
      <c r="W29" s="45">
        <v>53.3</v>
      </c>
      <c r="X29" s="45">
        <v>50.6</v>
      </c>
      <c r="Y29" s="45">
        <v>53.7</v>
      </c>
      <c r="Z29" s="45">
        <v>50.6</v>
      </c>
      <c r="AA29" s="45">
        <v>49.7</v>
      </c>
      <c r="AB29" s="45">
        <v>56.6</v>
      </c>
      <c r="AC29" s="45">
        <v>48.6</v>
      </c>
      <c r="AD29" s="45">
        <v>54.7</v>
      </c>
      <c r="AE29" s="45">
        <v>43</v>
      </c>
      <c r="AF29" s="45">
        <v>59.1</v>
      </c>
      <c r="AG29" s="45">
        <v>51.8</v>
      </c>
      <c r="AH29" s="45">
        <v>54.3</v>
      </c>
      <c r="AI29" s="45">
        <v>56</v>
      </c>
      <c r="AJ29" s="45">
        <v>47.9</v>
      </c>
      <c r="AK29" s="45">
        <v>49.4</v>
      </c>
      <c r="AL29" s="45">
        <v>46.9</v>
      </c>
      <c r="AM29" s="45">
        <v>54.5</v>
      </c>
      <c r="AN29" s="45">
        <v>50</v>
      </c>
      <c r="AO29" s="45">
        <v>47.8</v>
      </c>
      <c r="AP29" s="45">
        <v>49.9</v>
      </c>
      <c r="AQ29" s="45">
        <v>46.1</v>
      </c>
      <c r="AR29" s="45">
        <v>51.6</v>
      </c>
      <c r="AS29" s="45">
        <v>51.9</v>
      </c>
      <c r="AT29" s="45">
        <v>55.6</v>
      </c>
      <c r="AU29" s="45">
        <v>44.6</v>
      </c>
      <c r="AV29" s="45">
        <v>51.7</v>
      </c>
      <c r="AW29" s="45">
        <v>47.2</v>
      </c>
      <c r="AX29" s="45">
        <v>45.9</v>
      </c>
      <c r="AY29" s="45">
        <v>48.9</v>
      </c>
      <c r="AZ29" s="45">
        <v>49.8</v>
      </c>
      <c r="BA29" s="45">
        <v>48.4</v>
      </c>
      <c r="BB29" s="45">
        <v>45.6</v>
      </c>
      <c r="BC29" s="45">
        <v>45.6</v>
      </c>
      <c r="BD29" s="45">
        <v>59.6</v>
      </c>
      <c r="BE29" s="45">
        <v>45.8</v>
      </c>
      <c r="BF29" s="45">
        <v>59</v>
      </c>
      <c r="BG29" s="45">
        <v>60.9</v>
      </c>
      <c r="BH29" s="45">
        <v>50.7</v>
      </c>
      <c r="BI29" s="45">
        <v>52.8</v>
      </c>
      <c r="BJ29" s="45">
        <v>58.2</v>
      </c>
      <c r="BK29" s="45">
        <v>52.6</v>
      </c>
      <c r="BL29" s="45">
        <v>54.6</v>
      </c>
      <c r="BM29" s="45">
        <v>51.5</v>
      </c>
      <c r="BN29" s="45">
        <v>65.099999999999994</v>
      </c>
      <c r="BO29" s="45">
        <v>52.2</v>
      </c>
      <c r="BP29" s="45">
        <v>54.9</v>
      </c>
      <c r="BQ29" s="45">
        <v>51.6</v>
      </c>
      <c r="BR29" s="45">
        <v>58.2</v>
      </c>
      <c r="BS29" s="45">
        <v>52.3</v>
      </c>
      <c r="BT29" s="45">
        <v>46.9</v>
      </c>
      <c r="BU29" s="45">
        <v>50.6</v>
      </c>
      <c r="BV29" s="45">
        <v>62</v>
      </c>
      <c r="BW29" s="45">
        <v>47.1</v>
      </c>
      <c r="BX29" s="45">
        <v>57.8</v>
      </c>
      <c r="BY29" s="45">
        <v>46.8</v>
      </c>
      <c r="BZ29" s="45">
        <v>52</v>
      </c>
      <c r="CA29" s="45">
        <v>46.7</v>
      </c>
      <c r="CB29" s="45">
        <v>56.2</v>
      </c>
      <c r="CC29" s="45">
        <v>47</v>
      </c>
      <c r="CD29" s="45">
        <v>58.1</v>
      </c>
      <c r="CE29" s="45">
        <v>48.9</v>
      </c>
      <c r="CF29" s="45">
        <v>46.8</v>
      </c>
      <c r="CG29" s="45">
        <v>51.2</v>
      </c>
      <c r="CH29" s="44">
        <f t="shared" si="0"/>
        <v>50.338709677419345</v>
      </c>
      <c r="CI29" s="42">
        <f t="shared" si="1"/>
        <v>49.08</v>
      </c>
      <c r="CJ29" s="42">
        <f t="shared" si="2"/>
        <v>53.52</v>
      </c>
    </row>
    <row r="30" spans="1:88" ht="20.399999999999999" x14ac:dyDescent="0.3">
      <c r="B30" s="72">
        <v>27</v>
      </c>
      <c r="C30" s="57" t="s">
        <v>149</v>
      </c>
      <c r="D30" s="63" t="s">
        <v>229</v>
      </c>
      <c r="E30" s="58" t="s">
        <v>138</v>
      </c>
      <c r="F30" s="45">
        <v>6.3</v>
      </c>
      <c r="G30" s="45">
        <v>17.100000000000001</v>
      </c>
      <c r="H30" s="45">
        <v>18.8</v>
      </c>
      <c r="I30" s="45">
        <v>14.2</v>
      </c>
      <c r="J30" s="45">
        <v>14</v>
      </c>
      <c r="K30" s="45">
        <v>8.3000000000000007</v>
      </c>
      <c r="L30" s="45">
        <v>14.7</v>
      </c>
      <c r="M30" s="45">
        <v>6.4</v>
      </c>
      <c r="N30" s="45">
        <v>19.2</v>
      </c>
      <c r="O30" s="45">
        <v>12</v>
      </c>
      <c r="P30" s="45">
        <v>7.2</v>
      </c>
      <c r="Q30" s="45">
        <v>7.4</v>
      </c>
      <c r="R30" s="45">
        <v>12.4</v>
      </c>
      <c r="S30" s="45">
        <v>11.2</v>
      </c>
      <c r="T30" s="45">
        <v>6.9</v>
      </c>
      <c r="U30" s="45">
        <v>12.4</v>
      </c>
      <c r="V30" s="45">
        <v>10.199999999999999</v>
      </c>
      <c r="W30" s="45">
        <v>14.5</v>
      </c>
      <c r="X30" s="45">
        <v>9.8000000000000007</v>
      </c>
      <c r="Y30" s="45">
        <v>10</v>
      </c>
      <c r="Z30" s="45">
        <v>10.6</v>
      </c>
      <c r="AA30" s="45">
        <v>16.2</v>
      </c>
      <c r="AB30" s="45">
        <v>5.6</v>
      </c>
      <c r="AC30" s="45">
        <v>11.6</v>
      </c>
      <c r="AD30" s="45">
        <v>16.5</v>
      </c>
      <c r="AE30" s="45">
        <v>12.2</v>
      </c>
      <c r="AF30" s="45">
        <v>14.6</v>
      </c>
      <c r="AG30" s="45">
        <v>12.7</v>
      </c>
      <c r="AH30" s="45">
        <v>6.7</v>
      </c>
      <c r="AI30" s="45">
        <v>10</v>
      </c>
      <c r="AJ30" s="45">
        <v>15.3</v>
      </c>
      <c r="AK30" s="45">
        <v>13.4</v>
      </c>
      <c r="AL30" s="45">
        <v>12.6</v>
      </c>
      <c r="AM30" s="45">
        <v>13.4</v>
      </c>
      <c r="AN30" s="45">
        <v>14.4</v>
      </c>
      <c r="AO30" s="45">
        <v>13.4</v>
      </c>
      <c r="AP30" s="45">
        <v>7.5</v>
      </c>
      <c r="AQ30" s="45">
        <v>10.4</v>
      </c>
      <c r="AR30" s="45">
        <v>11.8</v>
      </c>
      <c r="AS30" s="45">
        <v>12.7</v>
      </c>
      <c r="AT30" s="45">
        <v>7.1</v>
      </c>
      <c r="AU30" s="45">
        <v>13.7</v>
      </c>
      <c r="AV30" s="45">
        <v>13.2</v>
      </c>
      <c r="AW30" s="45">
        <v>27.6</v>
      </c>
      <c r="AX30" s="45">
        <v>12.2</v>
      </c>
      <c r="AY30" s="45">
        <v>8.1</v>
      </c>
      <c r="AZ30" s="45">
        <v>16.8</v>
      </c>
      <c r="BA30" s="45">
        <v>9.1999999999999993</v>
      </c>
      <c r="BB30" s="45">
        <v>17.600000000000001</v>
      </c>
      <c r="BC30" s="45">
        <v>19.8</v>
      </c>
      <c r="BD30" s="45">
        <v>11.3</v>
      </c>
      <c r="BE30" s="45">
        <v>17.2</v>
      </c>
      <c r="BF30" s="45">
        <v>12.1</v>
      </c>
      <c r="BG30" s="45">
        <v>8.9</v>
      </c>
      <c r="BH30" s="45">
        <v>13.4</v>
      </c>
      <c r="BI30" s="45">
        <v>10.5</v>
      </c>
      <c r="BJ30" s="45">
        <v>12.4</v>
      </c>
      <c r="BK30" s="45">
        <v>9.5</v>
      </c>
      <c r="BL30" s="45">
        <v>19.899999999999999</v>
      </c>
      <c r="BM30" s="45">
        <v>6.9</v>
      </c>
      <c r="BN30" s="45">
        <v>15.6</v>
      </c>
      <c r="BO30" s="45">
        <v>9.8000000000000007</v>
      </c>
      <c r="BP30" s="45">
        <v>15</v>
      </c>
      <c r="BQ30" s="45">
        <v>19.2</v>
      </c>
      <c r="BR30" s="45">
        <v>6.5</v>
      </c>
      <c r="BS30" s="45">
        <v>15.3</v>
      </c>
      <c r="BT30" s="45">
        <v>7.2</v>
      </c>
      <c r="BU30" s="45">
        <v>8.9</v>
      </c>
      <c r="BV30" s="45">
        <v>7.3</v>
      </c>
      <c r="BW30" s="45">
        <v>16.100000000000001</v>
      </c>
      <c r="BX30" s="45">
        <v>12.4</v>
      </c>
      <c r="BY30" s="45">
        <v>7.2</v>
      </c>
      <c r="BZ30" s="45">
        <v>13.3</v>
      </c>
      <c r="CA30" s="45">
        <v>13.9</v>
      </c>
      <c r="CB30" s="45">
        <v>9.6999999999999993</v>
      </c>
      <c r="CC30" s="45">
        <v>15</v>
      </c>
      <c r="CD30" s="45">
        <v>13.1</v>
      </c>
      <c r="CE30" s="45">
        <v>23.9</v>
      </c>
      <c r="CF30" s="45">
        <v>10.1</v>
      </c>
      <c r="CG30" s="45">
        <v>14</v>
      </c>
      <c r="CH30" s="44">
        <f t="shared" si="0"/>
        <v>15.132258064516128</v>
      </c>
      <c r="CI30" s="42">
        <f t="shared" si="1"/>
        <v>9.92</v>
      </c>
      <c r="CJ30" s="42">
        <f t="shared" si="2"/>
        <v>15.639999999999997</v>
      </c>
    </row>
    <row r="31" spans="1:88" ht="20.399999999999999" x14ac:dyDescent="0.3">
      <c r="B31" s="72">
        <v>28</v>
      </c>
      <c r="C31" s="57" t="s">
        <v>149</v>
      </c>
      <c r="D31" s="63" t="s">
        <v>230</v>
      </c>
      <c r="E31" s="58" t="s">
        <v>138</v>
      </c>
      <c r="F31" s="42">
        <v>18.899999999999999</v>
      </c>
      <c r="G31" s="42">
        <v>12.1</v>
      </c>
      <c r="H31" s="42">
        <v>12.6</v>
      </c>
      <c r="I31" s="42">
        <v>15.3</v>
      </c>
      <c r="J31" s="42">
        <v>10.1</v>
      </c>
      <c r="K31" s="42">
        <v>7.6</v>
      </c>
      <c r="L31" s="42">
        <v>13.1</v>
      </c>
      <c r="M31" s="42">
        <v>8.8000000000000007</v>
      </c>
      <c r="N31" s="42">
        <v>11.8</v>
      </c>
      <c r="O31" s="42">
        <v>8.9</v>
      </c>
      <c r="P31" s="42">
        <v>6.1</v>
      </c>
      <c r="Q31" s="42">
        <v>10</v>
      </c>
      <c r="R31" s="42">
        <v>7.4</v>
      </c>
      <c r="S31" s="42">
        <v>9.4</v>
      </c>
      <c r="T31" s="42">
        <v>5.7</v>
      </c>
      <c r="U31" s="42">
        <v>12.1</v>
      </c>
      <c r="V31" s="42">
        <v>9</v>
      </c>
      <c r="W31" s="42">
        <v>19.8</v>
      </c>
      <c r="X31" s="42">
        <v>13.5</v>
      </c>
      <c r="Y31" s="42">
        <v>7.6</v>
      </c>
      <c r="Z31" s="42">
        <v>6.9</v>
      </c>
      <c r="AA31" s="42">
        <v>12.4</v>
      </c>
      <c r="AB31" s="42">
        <v>5.9</v>
      </c>
      <c r="AC31" s="42">
        <v>10.4</v>
      </c>
      <c r="AD31" s="42">
        <v>16.8</v>
      </c>
      <c r="AE31" s="42">
        <v>7.6</v>
      </c>
      <c r="AF31" s="42">
        <v>15.3</v>
      </c>
      <c r="AG31" s="42">
        <v>10.5</v>
      </c>
      <c r="AH31" s="42">
        <v>11.3</v>
      </c>
      <c r="AI31" s="42">
        <v>9.8000000000000007</v>
      </c>
      <c r="AJ31" s="42">
        <v>9.8000000000000007</v>
      </c>
      <c r="AK31" s="42">
        <v>15.3</v>
      </c>
      <c r="AL31" s="42">
        <v>7.1</v>
      </c>
      <c r="AM31" s="42">
        <v>18.7</v>
      </c>
      <c r="AN31" s="42">
        <v>13.2</v>
      </c>
      <c r="AO31" s="42">
        <v>7.2</v>
      </c>
      <c r="AP31" s="42">
        <v>10.3</v>
      </c>
      <c r="AQ31" s="42">
        <v>8.1999999999999993</v>
      </c>
      <c r="AR31" s="42">
        <v>10.199999999999999</v>
      </c>
      <c r="AS31" s="42">
        <v>10.5</v>
      </c>
      <c r="AT31" s="42">
        <v>16.3</v>
      </c>
      <c r="AU31" s="42">
        <v>17.2</v>
      </c>
      <c r="AV31" s="42">
        <v>11.6</v>
      </c>
      <c r="AW31" s="42">
        <v>15.5</v>
      </c>
      <c r="AX31" s="42">
        <v>9.4</v>
      </c>
      <c r="AY31" s="42">
        <v>9.3000000000000007</v>
      </c>
      <c r="AZ31" s="42">
        <v>9.1999999999999993</v>
      </c>
      <c r="BA31" s="42">
        <v>9.4</v>
      </c>
      <c r="BB31" s="42">
        <v>8.1999999999999993</v>
      </c>
      <c r="BC31" s="42">
        <v>11.3</v>
      </c>
      <c r="BD31" s="42">
        <v>10.6</v>
      </c>
      <c r="BE31" s="42">
        <v>22.1</v>
      </c>
      <c r="BF31" s="42">
        <v>11.9</v>
      </c>
      <c r="BG31" s="42">
        <v>15</v>
      </c>
      <c r="BH31" s="42">
        <v>9.4</v>
      </c>
      <c r="BI31" s="42">
        <v>12.4</v>
      </c>
      <c r="BJ31" s="42">
        <v>15.4</v>
      </c>
      <c r="BK31" s="42">
        <v>8.4</v>
      </c>
      <c r="BL31" s="42">
        <v>25.2</v>
      </c>
      <c r="BM31" s="42">
        <v>5.7</v>
      </c>
      <c r="BN31" s="42">
        <v>12.2</v>
      </c>
      <c r="BO31" s="42">
        <v>13.2</v>
      </c>
      <c r="BP31" s="42">
        <v>9</v>
      </c>
      <c r="BQ31" s="42">
        <v>12.6</v>
      </c>
      <c r="BR31" s="42">
        <v>7.6</v>
      </c>
      <c r="BS31" s="42">
        <v>15.7</v>
      </c>
      <c r="BT31" s="42">
        <v>14.3</v>
      </c>
      <c r="BU31" s="42">
        <v>8.1</v>
      </c>
      <c r="BV31" s="42">
        <v>18.3</v>
      </c>
      <c r="BW31" s="42">
        <v>12.6</v>
      </c>
      <c r="BX31" s="42">
        <v>13.7</v>
      </c>
      <c r="BY31" s="42">
        <v>12.8</v>
      </c>
      <c r="BZ31" s="42">
        <v>9.1999999999999993</v>
      </c>
      <c r="CA31" s="42">
        <v>10.9</v>
      </c>
      <c r="CB31" s="42">
        <v>10.8</v>
      </c>
      <c r="CC31" s="42">
        <v>9</v>
      </c>
      <c r="CD31" s="42">
        <v>8.6</v>
      </c>
      <c r="CE31" s="42">
        <v>21.1</v>
      </c>
      <c r="CF31" s="42">
        <v>5</v>
      </c>
      <c r="CG31" s="42">
        <v>11.8</v>
      </c>
      <c r="CH31" s="44">
        <f t="shared" si="0"/>
        <v>12.267741935483869</v>
      </c>
      <c r="CI31" s="42">
        <f t="shared" si="1"/>
        <v>7.94</v>
      </c>
      <c r="CJ31" s="42">
        <f t="shared" si="2"/>
        <v>12.68</v>
      </c>
    </row>
    <row r="32" spans="1:88" ht="20.399999999999999" x14ac:dyDescent="0.3">
      <c r="B32" s="72">
        <v>29</v>
      </c>
      <c r="C32" s="57" t="s">
        <v>149</v>
      </c>
      <c r="D32" s="63" t="s">
        <v>133</v>
      </c>
      <c r="E32" s="58" t="s">
        <v>132</v>
      </c>
      <c r="F32" s="42">
        <v>78.7</v>
      </c>
      <c r="G32" s="42">
        <v>94.8</v>
      </c>
      <c r="H32" s="42">
        <v>96.2</v>
      </c>
      <c r="I32" s="42">
        <v>95.3</v>
      </c>
      <c r="J32" s="42">
        <v>86.4</v>
      </c>
      <c r="K32" s="42">
        <v>94.9</v>
      </c>
      <c r="L32" s="42">
        <v>89.4</v>
      </c>
      <c r="M32" s="42">
        <v>88.1</v>
      </c>
      <c r="N32" s="42">
        <v>92</v>
      </c>
      <c r="O32" s="42">
        <v>97.2</v>
      </c>
      <c r="P32" s="42">
        <v>93.9</v>
      </c>
      <c r="Q32" s="42">
        <v>94.3</v>
      </c>
      <c r="R32" s="42">
        <v>95.8</v>
      </c>
      <c r="S32" s="42">
        <v>97.4</v>
      </c>
      <c r="T32" s="42">
        <v>84.9</v>
      </c>
      <c r="U32" s="42">
        <v>92.5</v>
      </c>
      <c r="V32" s="42">
        <v>96.6</v>
      </c>
      <c r="W32" s="42">
        <v>83.3</v>
      </c>
      <c r="X32" s="42">
        <v>90.8</v>
      </c>
      <c r="Y32" s="42">
        <v>93.3</v>
      </c>
      <c r="Z32" s="42">
        <v>94.4</v>
      </c>
      <c r="AA32" s="42">
        <v>89.6</v>
      </c>
      <c r="AB32" s="42">
        <v>93.1</v>
      </c>
      <c r="AC32" s="42">
        <v>94</v>
      </c>
      <c r="AD32" s="42">
        <v>95.1</v>
      </c>
      <c r="AE32" s="42">
        <v>97.1</v>
      </c>
      <c r="AF32" s="42">
        <v>92.6</v>
      </c>
      <c r="AG32" s="42">
        <v>93.2</v>
      </c>
      <c r="AH32" s="42">
        <v>94.6</v>
      </c>
      <c r="AI32" s="42">
        <v>93.8</v>
      </c>
      <c r="AJ32" s="42">
        <v>85.1</v>
      </c>
      <c r="AK32" s="42">
        <v>87.7</v>
      </c>
      <c r="AL32" s="42">
        <v>95.5</v>
      </c>
      <c r="AM32" s="42">
        <v>90</v>
      </c>
      <c r="AN32" s="42">
        <v>94</v>
      </c>
      <c r="AO32" s="42">
        <v>99</v>
      </c>
      <c r="AP32" s="42">
        <v>94.6</v>
      </c>
      <c r="AQ32" s="42">
        <v>91.6</v>
      </c>
      <c r="AR32" s="42">
        <v>95.1</v>
      </c>
      <c r="AS32" s="42">
        <v>96.1</v>
      </c>
      <c r="AT32" s="42">
        <v>95.1</v>
      </c>
      <c r="AU32" s="42">
        <v>87.5</v>
      </c>
      <c r="AV32" s="42">
        <v>98.4</v>
      </c>
      <c r="AW32" s="42">
        <v>84.7</v>
      </c>
      <c r="AX32" s="42">
        <v>94.4</v>
      </c>
      <c r="AY32" s="42">
        <v>96.8</v>
      </c>
      <c r="AZ32" s="42">
        <v>97.4</v>
      </c>
      <c r="BA32" s="42">
        <v>88.4</v>
      </c>
      <c r="BB32" s="42">
        <v>92.1</v>
      </c>
      <c r="BC32" s="42">
        <v>91</v>
      </c>
      <c r="BD32" s="42">
        <v>96.4</v>
      </c>
      <c r="BE32" s="42">
        <v>86.3</v>
      </c>
      <c r="BF32" s="42">
        <v>97.1</v>
      </c>
      <c r="BG32" s="42">
        <v>86.4</v>
      </c>
      <c r="BH32" s="42">
        <v>87.4</v>
      </c>
      <c r="BI32" s="42">
        <v>92.4</v>
      </c>
      <c r="BJ32" s="42">
        <v>95.8</v>
      </c>
      <c r="BK32" s="42">
        <v>95.7</v>
      </c>
      <c r="BL32" s="42">
        <v>86.9</v>
      </c>
      <c r="BM32" s="42">
        <v>96.7</v>
      </c>
      <c r="BN32" s="42">
        <v>81.900000000000006</v>
      </c>
      <c r="BO32" s="42">
        <v>96.1</v>
      </c>
      <c r="BP32" s="42">
        <v>94</v>
      </c>
      <c r="BQ32" s="42">
        <v>88.9</v>
      </c>
      <c r="BR32" s="42">
        <v>93.7</v>
      </c>
      <c r="BS32" s="42">
        <v>87.1</v>
      </c>
      <c r="BT32" s="42">
        <v>96.4</v>
      </c>
      <c r="BU32" s="42">
        <v>96.2</v>
      </c>
      <c r="BV32" s="42">
        <v>92.3</v>
      </c>
      <c r="BW32" s="42">
        <v>92.5</v>
      </c>
      <c r="BX32" s="42">
        <v>89.2</v>
      </c>
      <c r="BY32" s="42">
        <v>92.1</v>
      </c>
      <c r="BZ32" s="42">
        <v>93.1</v>
      </c>
      <c r="CA32" s="42">
        <v>96.8</v>
      </c>
      <c r="CB32" s="42">
        <v>93.3</v>
      </c>
      <c r="CC32" s="42">
        <v>92</v>
      </c>
      <c r="CD32" s="42">
        <v>81.599999999999994</v>
      </c>
      <c r="CE32" s="42">
        <v>97.6</v>
      </c>
      <c r="CF32" s="42">
        <v>84.7</v>
      </c>
      <c r="CG32" s="42">
        <v>92.9</v>
      </c>
      <c r="CH32" s="44">
        <f t="shared" si="0"/>
        <v>92.396774193548396</v>
      </c>
      <c r="CI32" s="42">
        <f t="shared" si="1"/>
        <v>93.52</v>
      </c>
      <c r="CJ32" s="42">
        <f t="shared" si="2"/>
        <v>92.440000000000012</v>
      </c>
    </row>
    <row r="33" spans="2:88" ht="20.399999999999999" x14ac:dyDescent="0.3">
      <c r="B33" s="72">
        <v>30</v>
      </c>
      <c r="C33" s="57" t="s">
        <v>149</v>
      </c>
      <c r="D33" s="63" t="s">
        <v>134</v>
      </c>
      <c r="E33" s="58" t="s">
        <v>132</v>
      </c>
      <c r="F33" s="45">
        <v>22.8</v>
      </c>
      <c r="G33" s="45">
        <v>20.100000000000001</v>
      </c>
      <c r="H33" s="45">
        <v>7.8</v>
      </c>
      <c r="I33" s="45">
        <v>20.3</v>
      </c>
      <c r="J33" s="45">
        <v>14.1</v>
      </c>
      <c r="K33" s="45">
        <v>18</v>
      </c>
      <c r="L33" s="45">
        <v>25.3</v>
      </c>
      <c r="M33" s="45">
        <v>15.2</v>
      </c>
      <c r="N33" s="45">
        <v>22.4</v>
      </c>
      <c r="O33" s="45">
        <v>15.4</v>
      </c>
      <c r="P33" s="45">
        <v>21.4</v>
      </c>
      <c r="Q33" s="45">
        <v>15</v>
      </c>
      <c r="R33" s="45">
        <v>10.1</v>
      </c>
      <c r="S33" s="45">
        <v>8.6</v>
      </c>
      <c r="T33" s="45">
        <v>13.8</v>
      </c>
      <c r="U33" s="45">
        <v>8.4</v>
      </c>
      <c r="V33" s="45">
        <v>17.5</v>
      </c>
      <c r="W33" s="45">
        <v>19.600000000000001</v>
      </c>
      <c r="X33" s="45">
        <v>10.6</v>
      </c>
      <c r="Y33" s="45">
        <v>11.9</v>
      </c>
      <c r="Z33" s="45">
        <v>9.5</v>
      </c>
      <c r="AA33" s="45">
        <v>23.7</v>
      </c>
      <c r="AB33" s="45">
        <v>15.1</v>
      </c>
      <c r="AC33" s="45">
        <v>9.1999999999999993</v>
      </c>
      <c r="AD33" s="45">
        <v>15</v>
      </c>
      <c r="AE33" s="45">
        <v>14.1</v>
      </c>
      <c r="AF33" s="45">
        <v>12.2</v>
      </c>
      <c r="AG33" s="45">
        <v>14.1</v>
      </c>
      <c r="AH33" s="45">
        <v>11.2</v>
      </c>
      <c r="AI33" s="45">
        <v>9.8000000000000007</v>
      </c>
      <c r="AJ33" s="45">
        <v>16.7</v>
      </c>
      <c r="AK33" s="45">
        <v>15.8</v>
      </c>
      <c r="AL33" s="45">
        <v>11.6</v>
      </c>
      <c r="AM33" s="45">
        <v>16.600000000000001</v>
      </c>
      <c r="AN33" s="45">
        <v>21.3</v>
      </c>
      <c r="AO33" s="45">
        <v>15.1</v>
      </c>
      <c r="AP33" s="45">
        <v>14.5</v>
      </c>
      <c r="AQ33" s="45">
        <v>10.8</v>
      </c>
      <c r="AR33" s="45">
        <v>19.5</v>
      </c>
      <c r="AS33" s="45">
        <v>20.8</v>
      </c>
      <c r="AT33" s="45">
        <v>11.4</v>
      </c>
      <c r="AU33" s="45">
        <v>25.7</v>
      </c>
      <c r="AV33" s="45">
        <v>18.2</v>
      </c>
      <c r="AW33" s="45">
        <v>44.8</v>
      </c>
      <c r="AX33" s="45">
        <v>14.5</v>
      </c>
      <c r="AY33" s="45">
        <v>14.5</v>
      </c>
      <c r="AZ33" s="45">
        <v>11.9</v>
      </c>
      <c r="BA33" s="45">
        <v>12.5</v>
      </c>
      <c r="BB33" s="45">
        <v>17.600000000000001</v>
      </c>
      <c r="BC33" s="45">
        <v>25.4</v>
      </c>
      <c r="BD33" s="45">
        <v>10.8</v>
      </c>
      <c r="BE33" s="45">
        <v>22</v>
      </c>
      <c r="BF33" s="45">
        <v>16.8</v>
      </c>
      <c r="BG33" s="45">
        <v>25.6</v>
      </c>
      <c r="BH33" s="45">
        <v>18.100000000000001</v>
      </c>
      <c r="BI33" s="45">
        <v>12.8</v>
      </c>
      <c r="BJ33" s="45">
        <v>12.1</v>
      </c>
      <c r="BK33" s="45">
        <v>14.3</v>
      </c>
      <c r="BL33" s="45">
        <v>44.6</v>
      </c>
      <c r="BM33" s="45">
        <v>10.8</v>
      </c>
      <c r="BN33" s="45">
        <v>20.7</v>
      </c>
      <c r="BO33" s="45">
        <v>17.3</v>
      </c>
      <c r="BP33" s="45">
        <v>12</v>
      </c>
      <c r="BQ33" s="45">
        <v>27.2</v>
      </c>
      <c r="BR33" s="45">
        <v>13.2</v>
      </c>
      <c r="BS33" s="45">
        <v>13.2</v>
      </c>
      <c r="BT33" s="45">
        <v>15.1</v>
      </c>
      <c r="BU33" s="45">
        <v>17.8</v>
      </c>
      <c r="BV33" s="45">
        <v>7.1</v>
      </c>
      <c r="BW33" s="45">
        <v>12.3</v>
      </c>
      <c r="BX33" s="45">
        <v>11.7</v>
      </c>
      <c r="BY33" s="45">
        <v>18.8</v>
      </c>
      <c r="BZ33" s="45">
        <v>21.8</v>
      </c>
      <c r="CA33" s="45">
        <v>11.5</v>
      </c>
      <c r="CB33" s="45">
        <v>13.6</v>
      </c>
      <c r="CC33" s="45">
        <v>15.5</v>
      </c>
      <c r="CD33" s="45">
        <v>34.799999999999997</v>
      </c>
      <c r="CE33" s="45">
        <v>19.8</v>
      </c>
      <c r="CF33" s="45">
        <v>13.5</v>
      </c>
      <c r="CG33" s="45">
        <v>18.100000000000001</v>
      </c>
      <c r="CH33" s="44">
        <f t="shared" si="0"/>
        <v>20.296774193548384</v>
      </c>
      <c r="CI33" s="42">
        <f t="shared" si="1"/>
        <v>13.719999999999999</v>
      </c>
      <c r="CJ33" s="42">
        <f t="shared" si="2"/>
        <v>21.56</v>
      </c>
    </row>
    <row r="34" spans="2:88" x14ac:dyDescent="0.3">
      <c r="B34" s="72">
        <v>31</v>
      </c>
      <c r="C34" s="57" t="s">
        <v>149</v>
      </c>
      <c r="D34" s="63"/>
      <c r="E34" s="58"/>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4"/>
      <c r="CI34" s="42"/>
      <c r="CJ34" s="42"/>
    </row>
    <row r="35" spans="2:88" x14ac:dyDescent="0.3">
      <c r="B35" s="72">
        <v>32</v>
      </c>
      <c r="C35" s="57" t="s">
        <v>149</v>
      </c>
      <c r="D35" s="63"/>
      <c r="E35" s="58"/>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4"/>
      <c r="CI35" s="42"/>
      <c r="CJ35" s="42"/>
    </row>
    <row r="36" spans="2:88" x14ac:dyDescent="0.3">
      <c r="B36" s="72">
        <v>33</v>
      </c>
      <c r="C36" s="57" t="s">
        <v>149</v>
      </c>
      <c r="D36" s="48"/>
      <c r="E36" s="48"/>
      <c r="F36" s="46"/>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4"/>
      <c r="CI36" s="42"/>
      <c r="CJ36" s="42"/>
    </row>
    <row r="37" spans="2:88" x14ac:dyDescent="0.3">
      <c r="B37" s="72">
        <v>34</v>
      </c>
      <c r="C37" s="57" t="s">
        <v>107</v>
      </c>
      <c r="D37" s="67" t="s">
        <v>87</v>
      </c>
      <c r="E37" s="58"/>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4"/>
      <c r="CI37" s="42"/>
      <c r="CJ37" s="42"/>
    </row>
    <row r="38" spans="2:88" x14ac:dyDescent="0.3">
      <c r="B38" s="72">
        <v>35</v>
      </c>
      <c r="C38" s="57" t="s">
        <v>107</v>
      </c>
      <c r="D38" s="67" t="s">
        <v>150</v>
      </c>
      <c r="E38" s="58"/>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4"/>
      <c r="CI38" s="42"/>
      <c r="CJ38" s="42"/>
    </row>
    <row r="39" spans="2:88" ht="20.399999999999999" x14ac:dyDescent="0.3">
      <c r="B39" s="72">
        <v>36</v>
      </c>
      <c r="C39" s="57" t="s">
        <v>107</v>
      </c>
      <c r="D39" s="63" t="s">
        <v>207</v>
      </c>
      <c r="E39" s="58" t="s">
        <v>205</v>
      </c>
      <c r="F39" s="42">
        <v>56.48</v>
      </c>
      <c r="G39" s="42">
        <v>59.69</v>
      </c>
      <c r="H39" s="42">
        <v>45.02</v>
      </c>
      <c r="I39" s="42">
        <v>48.05</v>
      </c>
      <c r="J39" s="42">
        <v>51.46</v>
      </c>
      <c r="K39" s="42">
        <v>43.36</v>
      </c>
      <c r="L39" s="42">
        <v>45.61</v>
      </c>
      <c r="M39" s="42">
        <v>58.39</v>
      </c>
      <c r="N39" s="42">
        <v>47.9</v>
      </c>
      <c r="O39" s="42">
        <v>48.64</v>
      </c>
      <c r="P39" s="42">
        <v>55.13</v>
      </c>
      <c r="Q39" s="42">
        <v>53.86</v>
      </c>
      <c r="R39" s="42">
        <v>52.21</v>
      </c>
      <c r="S39" s="42">
        <v>56.14</v>
      </c>
      <c r="T39" s="42">
        <v>61.36</v>
      </c>
      <c r="U39" s="42">
        <v>55.98</v>
      </c>
      <c r="V39" s="42">
        <v>53.22</v>
      </c>
      <c r="W39" s="42">
        <v>52.89</v>
      </c>
      <c r="X39" s="42">
        <v>50.81</v>
      </c>
      <c r="Y39" s="42">
        <v>52.1</v>
      </c>
      <c r="Z39" s="42">
        <v>62.67</v>
      </c>
      <c r="AA39" s="42">
        <v>45.16</v>
      </c>
      <c r="AB39" s="42">
        <v>57.31</v>
      </c>
      <c r="AC39" s="42">
        <v>60.64</v>
      </c>
      <c r="AD39" s="42">
        <v>52.47</v>
      </c>
      <c r="AE39" s="42">
        <v>53.71</v>
      </c>
      <c r="AF39" s="42">
        <v>47.27</v>
      </c>
      <c r="AG39" s="42">
        <v>63.04</v>
      </c>
      <c r="AH39" s="42">
        <v>54.71</v>
      </c>
      <c r="AI39" s="42">
        <v>57.46</v>
      </c>
      <c r="AJ39" s="42">
        <v>51.99</v>
      </c>
      <c r="AK39" s="42">
        <v>53.35</v>
      </c>
      <c r="AL39" s="42">
        <v>58.03</v>
      </c>
      <c r="AM39" s="42">
        <v>48.94</v>
      </c>
      <c r="AN39" s="42">
        <v>46.51</v>
      </c>
      <c r="AO39" s="42">
        <v>55.87</v>
      </c>
      <c r="AP39" s="42">
        <v>54</v>
      </c>
      <c r="AQ39" s="42">
        <v>60.37</v>
      </c>
      <c r="AR39" s="42">
        <v>46.77</v>
      </c>
      <c r="AS39" s="42">
        <v>50.51</v>
      </c>
      <c r="AT39" s="42">
        <v>50.29</v>
      </c>
      <c r="AU39" s="42">
        <v>52.64</v>
      </c>
      <c r="AV39" s="42">
        <v>51.41</v>
      </c>
      <c r="AW39" s="42">
        <v>45.18</v>
      </c>
      <c r="AX39" s="42">
        <v>57.85</v>
      </c>
      <c r="AY39" s="42">
        <v>53.95</v>
      </c>
      <c r="AZ39" s="42">
        <v>58.48</v>
      </c>
      <c r="BA39" s="42">
        <v>56.66</v>
      </c>
      <c r="BB39" s="42">
        <v>52.63</v>
      </c>
      <c r="BC39" s="42">
        <v>49.54</v>
      </c>
      <c r="BD39" s="42">
        <v>55.46</v>
      </c>
      <c r="BE39" s="42">
        <v>50.03</v>
      </c>
      <c r="BF39" s="42">
        <v>56.13</v>
      </c>
      <c r="BG39" s="42">
        <v>45.37</v>
      </c>
      <c r="BH39" s="42">
        <v>55.13</v>
      </c>
      <c r="BI39" s="42">
        <v>47.53</v>
      </c>
      <c r="BJ39" s="42">
        <v>45.84</v>
      </c>
      <c r="BK39" s="42">
        <v>59.22</v>
      </c>
      <c r="BL39" s="42">
        <v>44.35</v>
      </c>
      <c r="BM39" s="42">
        <v>59.4</v>
      </c>
      <c r="BN39" s="42">
        <v>61.68</v>
      </c>
      <c r="BO39" s="42">
        <v>56.41</v>
      </c>
      <c r="BP39" s="42">
        <v>64.459999999999994</v>
      </c>
      <c r="BQ39" s="42">
        <v>48.51</v>
      </c>
      <c r="BR39" s="42">
        <v>58.32</v>
      </c>
      <c r="BS39" s="42">
        <v>58.63</v>
      </c>
      <c r="BT39" s="42">
        <v>50.99</v>
      </c>
      <c r="BU39" s="42">
        <v>49.51</v>
      </c>
      <c r="BV39" s="42">
        <v>51.23</v>
      </c>
      <c r="BW39" s="42">
        <v>56.43</v>
      </c>
      <c r="BX39" s="42">
        <v>48.85</v>
      </c>
      <c r="BY39" s="42">
        <v>52.91</v>
      </c>
      <c r="BZ39" s="42">
        <v>52.61</v>
      </c>
      <c r="CA39" s="42">
        <v>52</v>
      </c>
      <c r="CB39" s="42">
        <v>56.9</v>
      </c>
      <c r="CC39" s="42">
        <v>57.39</v>
      </c>
      <c r="CD39" s="42">
        <v>47.19</v>
      </c>
      <c r="CE39" s="42">
        <v>52.7</v>
      </c>
      <c r="CF39" s="42">
        <v>55.82</v>
      </c>
      <c r="CG39" s="42">
        <v>51.67</v>
      </c>
      <c r="CH39" s="44">
        <f t="shared" ref="CH39:CH41" si="3">AVERAGE(I39,L39,N39:O39,R39:S39,W39,Y39,AA39,AE39,AJ39,AL39,AN39:AO39,AS39,AU39:AX39,BB39:BC39,BE39:BF39,BJ39,BL39,BQ39,BZ39:CA39,CC39:CE39)</f>
        <v>51.010322580645159</v>
      </c>
      <c r="CI39" s="42">
        <f t="shared" ref="CI39:CI41" si="4">AVERAGE(T39,AE39,O39,AQ39,AY39)</f>
        <v>55.605999999999995</v>
      </c>
      <c r="CJ39" s="42">
        <f t="shared" ref="CJ39:CJ41" si="5">AVERAGE(L39,N39,AS39,BJ39,BQ39)</f>
        <v>47.673999999999992</v>
      </c>
    </row>
    <row r="40" spans="2:88" x14ac:dyDescent="0.3">
      <c r="B40" s="72">
        <v>37</v>
      </c>
      <c r="C40" s="57" t="s">
        <v>107</v>
      </c>
      <c r="D40" s="63" t="s">
        <v>208</v>
      </c>
      <c r="E40" s="58" t="s">
        <v>205</v>
      </c>
      <c r="F40" s="44">
        <v>40.549999999999997</v>
      </c>
      <c r="G40" s="44">
        <v>36.549999999999997</v>
      </c>
      <c r="H40" s="44">
        <v>51.25</v>
      </c>
      <c r="I40" s="44">
        <v>48.37</v>
      </c>
      <c r="J40" s="44">
        <v>42.88</v>
      </c>
      <c r="K40" s="44">
        <v>52.09</v>
      </c>
      <c r="L40" s="44">
        <v>47.99</v>
      </c>
      <c r="M40" s="44">
        <v>38.08</v>
      </c>
      <c r="N40" s="44">
        <v>47.82</v>
      </c>
      <c r="O40" s="44">
        <v>41.47</v>
      </c>
      <c r="P40" s="44">
        <v>39.72</v>
      </c>
      <c r="Q40" s="44">
        <v>42.82</v>
      </c>
      <c r="R40" s="44">
        <v>43.28</v>
      </c>
      <c r="S40" s="44">
        <v>38.68</v>
      </c>
      <c r="T40" s="44">
        <v>33.43</v>
      </c>
      <c r="U40" s="44">
        <v>41.2</v>
      </c>
      <c r="V40" s="44">
        <v>43.56</v>
      </c>
      <c r="W40" s="44">
        <v>42.75</v>
      </c>
      <c r="X40" s="44">
        <v>44.83</v>
      </c>
      <c r="Y40" s="44">
        <v>41.54</v>
      </c>
      <c r="Z40" s="44">
        <v>33.479999999999997</v>
      </c>
      <c r="AA40" s="44">
        <v>51.49</v>
      </c>
      <c r="AB40" s="44">
        <v>38.32</v>
      </c>
      <c r="AC40" s="44">
        <v>35.06</v>
      </c>
      <c r="AD40" s="44">
        <v>43.31</v>
      </c>
      <c r="AE40" s="44">
        <v>37.92</v>
      </c>
      <c r="AF40" s="44">
        <v>47.13</v>
      </c>
      <c r="AG40" s="44">
        <v>33.369999999999997</v>
      </c>
      <c r="AH40" s="44">
        <v>41.06</v>
      </c>
      <c r="AI40" s="44">
        <v>36.86</v>
      </c>
      <c r="AJ40" s="44">
        <v>43.8</v>
      </c>
      <c r="AK40" s="44">
        <v>40.11</v>
      </c>
      <c r="AL40" s="44">
        <v>36.01</v>
      </c>
      <c r="AM40" s="44">
        <v>47.16</v>
      </c>
      <c r="AN40" s="44">
        <v>48.74</v>
      </c>
      <c r="AO40" s="44">
        <v>40.18</v>
      </c>
      <c r="AP40" s="44">
        <v>37.090000000000003</v>
      </c>
      <c r="AQ40" s="44">
        <v>32.92</v>
      </c>
      <c r="AR40" s="44">
        <v>49.32</v>
      </c>
      <c r="AS40" s="44">
        <v>45.11</v>
      </c>
      <c r="AT40" s="44">
        <v>44.4</v>
      </c>
      <c r="AU40" s="44">
        <v>39.659999999999997</v>
      </c>
      <c r="AV40" s="44">
        <v>42.43</v>
      </c>
      <c r="AW40" s="44">
        <v>49.47</v>
      </c>
      <c r="AX40" s="44">
        <v>35.549999999999997</v>
      </c>
      <c r="AY40" s="44">
        <v>39.619999999999997</v>
      </c>
      <c r="AZ40" s="44">
        <v>38.49</v>
      </c>
      <c r="BA40" s="44">
        <v>39.11</v>
      </c>
      <c r="BB40" s="44">
        <v>41.21</v>
      </c>
      <c r="BC40" s="44">
        <v>47.47</v>
      </c>
      <c r="BD40" s="44">
        <v>40.72</v>
      </c>
      <c r="BE40" s="44">
        <v>45.25</v>
      </c>
      <c r="BF40" s="44">
        <v>41.5</v>
      </c>
      <c r="BG40" s="44">
        <v>49.18</v>
      </c>
      <c r="BH40" s="44">
        <v>40.200000000000003</v>
      </c>
      <c r="BI40" s="44">
        <v>48.77</v>
      </c>
      <c r="BJ40" s="44">
        <v>48.42</v>
      </c>
      <c r="BK40" s="44">
        <v>37.68</v>
      </c>
      <c r="BL40" s="44">
        <v>50.7</v>
      </c>
      <c r="BM40" s="44">
        <v>36.28</v>
      </c>
      <c r="BN40" s="44">
        <v>36.979999999999997</v>
      </c>
      <c r="BO40" s="44">
        <v>41.05</v>
      </c>
      <c r="BP40" s="44">
        <v>30.52</v>
      </c>
      <c r="BQ40" s="44">
        <v>45.81</v>
      </c>
      <c r="BR40" s="44">
        <v>35.26</v>
      </c>
      <c r="BS40" s="44">
        <v>38.229999999999997</v>
      </c>
      <c r="BT40" s="44">
        <v>43.76</v>
      </c>
      <c r="BU40" s="44">
        <v>45.49</v>
      </c>
      <c r="BV40" s="44">
        <v>45.08</v>
      </c>
      <c r="BW40" s="44">
        <v>40.090000000000003</v>
      </c>
      <c r="BX40" s="44">
        <v>42.49</v>
      </c>
      <c r="BY40" s="44">
        <v>40.61</v>
      </c>
      <c r="BZ40" s="44">
        <v>42.61</v>
      </c>
      <c r="CA40" s="44">
        <v>44.22</v>
      </c>
      <c r="CB40" s="44">
        <v>39.229999999999997</v>
      </c>
      <c r="CC40" s="44">
        <v>36.57</v>
      </c>
      <c r="CD40" s="44">
        <v>48</v>
      </c>
      <c r="CE40" s="44">
        <v>44.5</v>
      </c>
      <c r="CF40" s="44">
        <v>40.840000000000003</v>
      </c>
      <c r="CG40" s="44">
        <v>43.19</v>
      </c>
      <c r="CH40" s="44">
        <f t="shared" si="3"/>
        <v>43.82322580645161</v>
      </c>
      <c r="CI40" s="42">
        <f t="shared" si="4"/>
        <v>37.072000000000003</v>
      </c>
      <c r="CJ40" s="42">
        <f t="shared" si="5"/>
        <v>47.030000000000008</v>
      </c>
    </row>
    <row r="41" spans="2:88" x14ac:dyDescent="0.3">
      <c r="B41" s="72">
        <v>38</v>
      </c>
      <c r="C41" s="57" t="s">
        <v>107</v>
      </c>
      <c r="D41" s="63" t="s">
        <v>209</v>
      </c>
      <c r="E41" s="58" t="s">
        <v>205</v>
      </c>
      <c r="F41" s="42">
        <v>8.15</v>
      </c>
      <c r="G41" s="42">
        <v>4.28</v>
      </c>
      <c r="H41" s="42">
        <v>6.9</v>
      </c>
      <c r="I41" s="42">
        <v>6.65</v>
      </c>
      <c r="J41" s="42">
        <v>7.8</v>
      </c>
      <c r="K41" s="42">
        <v>6.79</v>
      </c>
      <c r="L41" s="42">
        <v>6.68</v>
      </c>
      <c r="M41" s="42">
        <v>7.68</v>
      </c>
      <c r="N41" s="42">
        <v>7.99</v>
      </c>
      <c r="O41" s="42">
        <v>4.7300000000000004</v>
      </c>
      <c r="P41" s="42">
        <v>4.9000000000000004</v>
      </c>
      <c r="Q41" s="42">
        <v>5.41</v>
      </c>
      <c r="R41" s="42">
        <v>4.8499999999999996</v>
      </c>
      <c r="S41" s="42">
        <v>3.47</v>
      </c>
      <c r="T41" s="42">
        <v>4.74</v>
      </c>
      <c r="U41" s="42">
        <v>5.49</v>
      </c>
      <c r="V41" s="42">
        <v>8.1300000000000008</v>
      </c>
      <c r="W41" s="42">
        <v>5.0599999999999996</v>
      </c>
      <c r="X41" s="42">
        <v>6.7</v>
      </c>
      <c r="Y41" s="42">
        <v>7.65</v>
      </c>
      <c r="Z41" s="42">
        <v>2.95</v>
      </c>
      <c r="AA41" s="42">
        <v>4.84</v>
      </c>
      <c r="AB41" s="42">
        <v>4.26</v>
      </c>
      <c r="AC41" s="42">
        <v>5.23</v>
      </c>
      <c r="AD41" s="42">
        <v>8.24</v>
      </c>
      <c r="AE41" s="42">
        <v>1.49</v>
      </c>
      <c r="AF41" s="42">
        <v>6.89</v>
      </c>
      <c r="AG41" s="42">
        <v>4.24</v>
      </c>
      <c r="AH41" s="42">
        <v>7.07</v>
      </c>
      <c r="AI41" s="42">
        <v>6.21</v>
      </c>
      <c r="AJ41" s="42">
        <v>7.22</v>
      </c>
      <c r="AK41" s="42">
        <v>4.0199999999999996</v>
      </c>
      <c r="AL41" s="42">
        <v>2.33</v>
      </c>
      <c r="AM41" s="42">
        <v>11.3</v>
      </c>
      <c r="AN41" s="42">
        <v>5.56</v>
      </c>
      <c r="AO41" s="42">
        <v>3.63</v>
      </c>
      <c r="AP41" s="42">
        <v>4.3099999999999996</v>
      </c>
      <c r="AQ41" s="42">
        <v>4.4800000000000004</v>
      </c>
      <c r="AR41" s="42">
        <v>5.04</v>
      </c>
      <c r="AS41" s="42">
        <v>5.73</v>
      </c>
      <c r="AT41" s="42">
        <v>7.66</v>
      </c>
      <c r="AU41" s="42">
        <v>4.38</v>
      </c>
      <c r="AV41" s="42">
        <v>4.8899999999999997</v>
      </c>
      <c r="AW41" s="42">
        <v>5.74</v>
      </c>
      <c r="AX41" s="42">
        <v>3.02</v>
      </c>
      <c r="AY41" s="42">
        <v>2.92</v>
      </c>
      <c r="AZ41" s="42">
        <v>5.68</v>
      </c>
      <c r="BA41" s="42">
        <v>5.15</v>
      </c>
      <c r="BB41" s="42">
        <v>4.1900000000000004</v>
      </c>
      <c r="BC41" s="42">
        <v>4.38</v>
      </c>
      <c r="BD41" s="42">
        <v>6.55</v>
      </c>
      <c r="BE41" s="42">
        <v>7.19</v>
      </c>
      <c r="BF41" s="42">
        <v>4.87</v>
      </c>
      <c r="BG41" s="42">
        <v>10.68</v>
      </c>
      <c r="BH41" s="42">
        <v>6.28</v>
      </c>
      <c r="BI41" s="42">
        <v>4.53</v>
      </c>
      <c r="BJ41" s="42">
        <v>6.58</v>
      </c>
      <c r="BK41" s="42">
        <v>6.12</v>
      </c>
      <c r="BL41" s="42">
        <v>5.2</v>
      </c>
      <c r="BM41" s="42">
        <v>4.67</v>
      </c>
      <c r="BN41" s="42">
        <v>10.48</v>
      </c>
      <c r="BO41" s="42">
        <v>4.84</v>
      </c>
      <c r="BP41" s="42">
        <v>6.22</v>
      </c>
      <c r="BQ41" s="42">
        <v>8.9499999999999993</v>
      </c>
      <c r="BR41" s="42">
        <v>6.26</v>
      </c>
      <c r="BS41" s="42">
        <v>5.53</v>
      </c>
      <c r="BT41" s="42">
        <v>8.18</v>
      </c>
      <c r="BU41" s="42">
        <v>9.81</v>
      </c>
      <c r="BV41" s="42">
        <v>7.14</v>
      </c>
      <c r="BW41" s="42">
        <v>3.73</v>
      </c>
      <c r="BX41" s="42">
        <v>4.1100000000000003</v>
      </c>
      <c r="BY41" s="42">
        <v>3.19</v>
      </c>
      <c r="BZ41" s="42">
        <v>5.26</v>
      </c>
      <c r="CA41" s="42">
        <v>2.4500000000000002</v>
      </c>
      <c r="CB41" s="42">
        <v>5.41</v>
      </c>
      <c r="CC41" s="42">
        <v>3.9</v>
      </c>
      <c r="CD41" s="42">
        <v>7.8</v>
      </c>
      <c r="CE41" s="42">
        <v>6.3</v>
      </c>
      <c r="CF41" s="42">
        <v>4.82</v>
      </c>
      <c r="CG41" s="42">
        <v>5.39</v>
      </c>
      <c r="CH41" s="44">
        <f t="shared" si="3"/>
        <v>5.2574193548387083</v>
      </c>
      <c r="CI41" s="42">
        <f t="shared" si="4"/>
        <v>3.6719999999999997</v>
      </c>
      <c r="CJ41" s="42">
        <f t="shared" si="5"/>
        <v>7.1859999999999982</v>
      </c>
    </row>
    <row r="42" spans="2:88" x14ac:dyDescent="0.3">
      <c r="B42" s="72">
        <v>39</v>
      </c>
      <c r="C42" s="57" t="s">
        <v>107</v>
      </c>
      <c r="D42" s="63"/>
      <c r="E42" s="58"/>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4"/>
      <c r="CI42" s="42"/>
      <c r="CJ42" s="42"/>
    </row>
    <row r="43" spans="2:88" x14ac:dyDescent="0.3">
      <c r="B43" s="72">
        <v>40</v>
      </c>
      <c r="C43" s="57" t="s">
        <v>107</v>
      </c>
      <c r="D43" s="63"/>
      <c r="E43" s="58"/>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2"/>
      <c r="CJ43" s="42"/>
    </row>
    <row r="44" spans="2:88" x14ac:dyDescent="0.3">
      <c r="B44" s="72">
        <v>41</v>
      </c>
      <c r="C44" s="57" t="s">
        <v>107</v>
      </c>
      <c r="D44" s="63"/>
      <c r="E44" s="60"/>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2"/>
      <c r="CJ44" s="42"/>
    </row>
    <row r="45" spans="2:88" x14ac:dyDescent="0.3">
      <c r="B45" s="72">
        <v>42</v>
      </c>
      <c r="C45" s="57" t="s">
        <v>107</v>
      </c>
      <c r="D45" s="63"/>
      <c r="E45" s="60"/>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2"/>
      <c r="CJ45" s="42"/>
    </row>
    <row r="46" spans="2:88" x14ac:dyDescent="0.3">
      <c r="B46" s="72">
        <v>43</v>
      </c>
      <c r="C46" s="57" t="s">
        <v>107</v>
      </c>
      <c r="D46" s="63"/>
      <c r="E46" s="60"/>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2"/>
      <c r="CJ46" s="42"/>
    </row>
    <row r="47" spans="2:88" x14ac:dyDescent="0.3">
      <c r="B47" s="72">
        <v>44</v>
      </c>
      <c r="C47" s="57" t="s">
        <v>107</v>
      </c>
      <c r="D47" s="63"/>
      <c r="E47" s="60"/>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2"/>
      <c r="CJ47" s="42"/>
    </row>
    <row r="48" spans="2:88" x14ac:dyDescent="0.3">
      <c r="B48" s="72">
        <v>45</v>
      </c>
      <c r="C48" s="57" t="s">
        <v>107</v>
      </c>
      <c r="D48" s="67" t="s">
        <v>151</v>
      </c>
      <c r="E48" s="60"/>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2"/>
      <c r="CJ48" s="42"/>
    </row>
    <row r="49" spans="1:88" ht="20.399999999999999" x14ac:dyDescent="0.3">
      <c r="B49" s="72">
        <v>46</v>
      </c>
      <c r="C49" s="57" t="s">
        <v>107</v>
      </c>
      <c r="D49" s="63" t="s">
        <v>206</v>
      </c>
      <c r="E49" s="60" t="s">
        <v>205</v>
      </c>
      <c r="F49" s="44">
        <v>7.5</v>
      </c>
      <c r="G49" s="44">
        <v>13.7</v>
      </c>
      <c r="H49" s="44">
        <v>16.7</v>
      </c>
      <c r="I49" s="44">
        <v>18.2</v>
      </c>
      <c r="J49" s="44">
        <v>10.199999999999999</v>
      </c>
      <c r="K49" s="44">
        <v>11.8</v>
      </c>
      <c r="L49" s="44">
        <v>14.2</v>
      </c>
      <c r="M49" s="44">
        <v>14</v>
      </c>
      <c r="N49" s="44">
        <v>12.8</v>
      </c>
      <c r="O49" s="44">
        <v>18.8</v>
      </c>
      <c r="P49" s="44">
        <v>8.1999999999999993</v>
      </c>
      <c r="Q49" s="44">
        <v>12.1</v>
      </c>
      <c r="R49" s="44">
        <v>13.5</v>
      </c>
      <c r="S49" s="44">
        <v>19.5</v>
      </c>
      <c r="T49" s="44">
        <v>10</v>
      </c>
      <c r="U49" s="44">
        <v>17.600000000000001</v>
      </c>
      <c r="V49" s="44">
        <v>12.2</v>
      </c>
      <c r="W49" s="44">
        <v>11.5</v>
      </c>
      <c r="X49" s="44">
        <v>19.600000000000001</v>
      </c>
      <c r="Y49" s="44">
        <v>15.6</v>
      </c>
      <c r="Z49" s="44">
        <v>2.2999999999999998</v>
      </c>
      <c r="AA49" s="44">
        <v>11.3</v>
      </c>
      <c r="AB49" s="44">
        <v>18.2</v>
      </c>
      <c r="AC49" s="44">
        <v>16.100000000000001</v>
      </c>
      <c r="AD49" s="44">
        <v>14.3</v>
      </c>
      <c r="AE49" s="44">
        <v>15.3</v>
      </c>
      <c r="AF49" s="44">
        <v>15.6</v>
      </c>
      <c r="AG49" s="44">
        <v>12</v>
      </c>
      <c r="AH49" s="44">
        <v>4.5999999999999996</v>
      </c>
      <c r="AI49" s="44">
        <v>9.6</v>
      </c>
      <c r="AJ49" s="44">
        <v>16.8</v>
      </c>
      <c r="AK49" s="44">
        <v>14.5</v>
      </c>
      <c r="AL49" s="44">
        <v>17.399999999999999</v>
      </c>
      <c r="AM49" s="44">
        <v>8.8000000000000007</v>
      </c>
      <c r="AN49" s="44">
        <v>12.7</v>
      </c>
      <c r="AO49" s="44">
        <v>14.9</v>
      </c>
      <c r="AP49" s="44">
        <v>15.8</v>
      </c>
      <c r="AQ49" s="44">
        <v>9.1999999999999993</v>
      </c>
      <c r="AR49" s="44">
        <v>8.8000000000000007</v>
      </c>
      <c r="AS49" s="44">
        <v>11.4</v>
      </c>
      <c r="AT49" s="44">
        <v>17</v>
      </c>
      <c r="AU49" s="44">
        <v>16.100000000000001</v>
      </c>
      <c r="AV49" s="44">
        <v>15.1</v>
      </c>
      <c r="AW49" s="44">
        <v>17.100000000000001</v>
      </c>
      <c r="AX49" s="44">
        <v>22.4</v>
      </c>
      <c r="AY49" s="44">
        <v>12.8</v>
      </c>
      <c r="AZ49" s="44">
        <v>17.399999999999999</v>
      </c>
      <c r="BA49" s="44">
        <v>16.5</v>
      </c>
      <c r="BB49" s="44">
        <v>14.5</v>
      </c>
      <c r="BC49" s="44">
        <v>14.1</v>
      </c>
      <c r="BD49" s="44">
        <v>23.7</v>
      </c>
      <c r="BE49" s="44">
        <v>15.2</v>
      </c>
      <c r="BF49" s="44">
        <v>16.8</v>
      </c>
      <c r="BG49" s="44">
        <v>14.4</v>
      </c>
      <c r="BH49" s="44">
        <v>17.3</v>
      </c>
      <c r="BI49" s="44">
        <v>9.8000000000000007</v>
      </c>
      <c r="BJ49" s="44">
        <v>15.9</v>
      </c>
      <c r="BK49" s="44">
        <v>12.6</v>
      </c>
      <c r="BL49" s="44">
        <v>9.4</v>
      </c>
      <c r="BM49" s="44">
        <v>17.899999999999999</v>
      </c>
      <c r="BN49" s="44">
        <v>9</v>
      </c>
      <c r="BO49" s="44">
        <v>12.8</v>
      </c>
      <c r="BP49" s="44">
        <v>11.7</v>
      </c>
      <c r="BQ49" s="44">
        <v>10.1</v>
      </c>
      <c r="BR49" s="44">
        <v>10.9</v>
      </c>
      <c r="BS49" s="44">
        <v>17.100000000000001</v>
      </c>
      <c r="BT49" s="44">
        <v>6.8</v>
      </c>
      <c r="BU49" s="44">
        <v>6.2</v>
      </c>
      <c r="BV49" s="44">
        <v>14.6</v>
      </c>
      <c r="BW49" s="44">
        <v>16.100000000000001</v>
      </c>
      <c r="BX49" s="44">
        <v>12.9</v>
      </c>
      <c r="BY49" s="44">
        <v>6.5</v>
      </c>
      <c r="BZ49" s="44">
        <v>15.3</v>
      </c>
      <c r="CA49" s="44">
        <v>17.3</v>
      </c>
      <c r="CB49" s="44">
        <v>15.9</v>
      </c>
      <c r="CC49" s="44">
        <v>18</v>
      </c>
      <c r="CD49" s="44">
        <v>14.3</v>
      </c>
      <c r="CE49" s="44">
        <v>16.3</v>
      </c>
      <c r="CF49" s="44">
        <v>10.4</v>
      </c>
      <c r="CG49" s="44">
        <v>15.3</v>
      </c>
      <c r="CH49" s="44">
        <f>AVERAGE(I49,L49,N49:O49,R49:S49,W49,Y49,AA49,AE49,AJ49,AL49,AN49:AO49,AS49,AU49:AX49,BB49:BC49,BE49:BF49,BJ49,BL49,BQ49,BZ49:CA49,CC49:CE49)</f>
        <v>15.21935483870968</v>
      </c>
      <c r="CI49" s="42">
        <f t="shared" ref="CI49" si="6">AVERAGE(T49,AE49,O49,AQ49,AY49)</f>
        <v>13.219999999999999</v>
      </c>
      <c r="CJ49" s="42">
        <f t="shared" ref="CJ49" si="7">AVERAGE(L49,N49,AS49,BJ49,BQ49)</f>
        <v>12.879999999999999</v>
      </c>
    </row>
    <row r="50" spans="1:88" x14ac:dyDescent="0.3">
      <c r="B50" s="72">
        <v>47</v>
      </c>
      <c r="C50" s="57" t="s">
        <v>107</v>
      </c>
      <c r="D50" s="63"/>
      <c r="E50" s="58"/>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4"/>
      <c r="CI50" s="42"/>
      <c r="CJ50" s="42"/>
    </row>
    <row r="51" spans="1:88" x14ac:dyDescent="0.3">
      <c r="B51" s="72">
        <v>48</v>
      </c>
      <c r="C51" s="57" t="s">
        <v>107</v>
      </c>
      <c r="D51" s="63"/>
      <c r="E51" s="58"/>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4"/>
      <c r="CI51" s="42"/>
      <c r="CJ51" s="42"/>
    </row>
    <row r="52" spans="1:88" x14ac:dyDescent="0.3">
      <c r="B52" s="72">
        <v>49</v>
      </c>
      <c r="C52" s="57" t="s">
        <v>107</v>
      </c>
      <c r="D52" s="63"/>
      <c r="E52" s="58"/>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4"/>
      <c r="CI52" s="42"/>
      <c r="CJ52" s="42"/>
    </row>
    <row r="53" spans="1:88" x14ac:dyDescent="0.3">
      <c r="B53" s="72">
        <v>50</v>
      </c>
      <c r="C53" s="57" t="s">
        <v>107</v>
      </c>
      <c r="D53" s="67" t="s">
        <v>152</v>
      </c>
      <c r="E53" s="58"/>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4"/>
      <c r="CI53" s="42"/>
      <c r="CJ53" s="42"/>
    </row>
    <row r="54" spans="1:88" ht="20.399999999999999" x14ac:dyDescent="0.3">
      <c r="A54" s="64"/>
      <c r="B54" s="72">
        <v>51</v>
      </c>
      <c r="C54" s="57" t="s">
        <v>107</v>
      </c>
      <c r="D54" s="63" t="s">
        <v>318</v>
      </c>
      <c r="E54" s="61" t="s">
        <v>291</v>
      </c>
      <c r="F54" s="45">
        <v>32.086359999999999</v>
      </c>
      <c r="G54" s="45">
        <v>38.093209999999999</v>
      </c>
      <c r="H54" s="45">
        <v>37.913119999999999</v>
      </c>
      <c r="I54" s="45">
        <v>29.271180000000001</v>
      </c>
      <c r="J54" s="45">
        <v>32.206359999999997</v>
      </c>
      <c r="K54" s="45">
        <v>40.183819999999997</v>
      </c>
      <c r="L54" s="45">
        <v>21.902809999999999</v>
      </c>
      <c r="M54" s="45">
        <v>34.68638</v>
      </c>
      <c r="N54" s="45">
        <v>28.075299999999999</v>
      </c>
      <c r="O54" s="45">
        <v>41.032629999999997</v>
      </c>
      <c r="P54" s="45">
        <v>44.15314</v>
      </c>
      <c r="Q54" s="45">
        <v>45.077930000000002</v>
      </c>
      <c r="R54" s="45">
        <v>40.636009999999999</v>
      </c>
      <c r="S54" s="45">
        <v>36.124490000000002</v>
      </c>
      <c r="T54" s="45">
        <v>34.054659999999998</v>
      </c>
      <c r="U54" s="45">
        <v>35.973509999999997</v>
      </c>
      <c r="V54" s="45">
        <v>37.964950000000002</v>
      </c>
      <c r="W54" s="45">
        <v>30.579969999999999</v>
      </c>
      <c r="X54" s="45">
        <v>32.158479999999997</v>
      </c>
      <c r="Y54" s="45">
        <v>39.690930000000002</v>
      </c>
      <c r="Z54" s="45">
        <v>40.323610000000002</v>
      </c>
      <c r="AA54" s="45">
        <v>27.165030000000002</v>
      </c>
      <c r="AB54" s="45">
        <v>40.093069999999997</v>
      </c>
      <c r="AC54" s="45">
        <v>37.864069999999998</v>
      </c>
      <c r="AD54" s="45">
        <v>35.05321</v>
      </c>
      <c r="AE54" s="45">
        <v>34.165680000000002</v>
      </c>
      <c r="AF54" s="45">
        <v>36.069090000000003</v>
      </c>
      <c r="AG54" s="45">
        <v>38.62903</v>
      </c>
      <c r="AH54" s="45">
        <v>28.45655</v>
      </c>
      <c r="AI54" s="45">
        <v>42.294069999999998</v>
      </c>
      <c r="AJ54" s="45">
        <v>33.226219999999998</v>
      </c>
      <c r="AK54" s="45">
        <v>36.180419999999998</v>
      </c>
      <c r="AL54" s="45">
        <v>45.461919999999999</v>
      </c>
      <c r="AM54" s="45">
        <v>33.51155</v>
      </c>
      <c r="AN54" s="45">
        <v>28.83568</v>
      </c>
      <c r="AO54" s="45">
        <v>35.956879999999998</v>
      </c>
      <c r="AP54" s="45">
        <v>38.03031</v>
      </c>
      <c r="AQ54" s="45">
        <v>34.12762</v>
      </c>
      <c r="AR54" s="45">
        <v>33.365380000000002</v>
      </c>
      <c r="AS54" s="45">
        <v>30.815860000000001</v>
      </c>
      <c r="AT54" s="45">
        <v>32.262050000000002</v>
      </c>
      <c r="AU54" s="45">
        <v>37.186120000000003</v>
      </c>
      <c r="AV54" s="45">
        <v>34.211860000000001</v>
      </c>
      <c r="AW54" s="45">
        <v>30.170500000000001</v>
      </c>
      <c r="AX54" s="45">
        <v>43.69502</v>
      </c>
      <c r="AY54" s="45">
        <v>42.002780000000001</v>
      </c>
      <c r="AZ54" s="45">
        <v>43.273229999999998</v>
      </c>
      <c r="BA54" s="45">
        <v>43.370199999999997</v>
      </c>
      <c r="BB54" s="45">
        <v>30.586929999999999</v>
      </c>
      <c r="BC54" s="45">
        <v>31.82865</v>
      </c>
      <c r="BD54" s="45">
        <v>43.148670000000003</v>
      </c>
      <c r="BE54" s="45">
        <v>29.26783</v>
      </c>
      <c r="BF54" s="45">
        <v>28.855080000000001</v>
      </c>
      <c r="BG54" s="45">
        <v>26.79515</v>
      </c>
      <c r="BH54" s="45">
        <v>35.636670000000002</v>
      </c>
      <c r="BI54" s="45">
        <v>36.698</v>
      </c>
      <c r="BJ54" s="45">
        <v>35.074489999999997</v>
      </c>
      <c r="BK54" s="45">
        <v>40.430019999999999</v>
      </c>
      <c r="BL54" s="45">
        <v>27.181789999999999</v>
      </c>
      <c r="BM54" s="45">
        <v>39.272370000000002</v>
      </c>
      <c r="BN54" s="45">
        <v>21.773019999999999</v>
      </c>
      <c r="BO54" s="45">
        <v>30.601759999999999</v>
      </c>
      <c r="BP54" s="45">
        <v>32.997880000000002</v>
      </c>
      <c r="BQ54" s="45">
        <v>26.869679999999999</v>
      </c>
      <c r="BR54" s="45">
        <v>38.1389</v>
      </c>
      <c r="BS54" s="45">
        <v>24.536709999999999</v>
      </c>
      <c r="BT54" s="45">
        <v>40.214300000000001</v>
      </c>
      <c r="BU54" s="45">
        <v>32.98245</v>
      </c>
      <c r="BV54" s="45">
        <v>30.7014</v>
      </c>
      <c r="BW54" s="45">
        <v>39.982959999999999</v>
      </c>
      <c r="BX54" s="45">
        <v>36.095840000000003</v>
      </c>
      <c r="BY54" s="45">
        <v>36.182940000000002</v>
      </c>
      <c r="BZ54" s="45">
        <v>30.278310000000001</v>
      </c>
      <c r="CA54" s="45">
        <v>36.491570000000003</v>
      </c>
      <c r="CB54" s="45">
        <v>42.911479999999997</v>
      </c>
      <c r="CC54" s="45">
        <v>36.658160000000002</v>
      </c>
      <c r="CD54" s="45">
        <v>28.183890000000002</v>
      </c>
      <c r="CE54" s="45">
        <v>36.962589999999999</v>
      </c>
      <c r="CF54" s="45">
        <v>41.75629</v>
      </c>
      <c r="CG54" s="45">
        <v>34.436</v>
      </c>
      <c r="CH54" s="44">
        <f>AVERAGE(I54,L54,N54:O54,R54:S54,W54,Y54,AA54,AE54,AJ54,AL54,AN54:AO54,AS54,AU54:AX54,BB54:BC54,BE54:BF54,BJ54,BL54,BQ54,BZ54:CA54,CC54:CE54)</f>
        <v>33.111066451612913</v>
      </c>
      <c r="CI54" s="42">
        <f>AVERAGE(T54,AE54,O54,AQ54,AY54)</f>
        <v>37.076673999999997</v>
      </c>
      <c r="CJ54" s="42">
        <f>AVERAGE(L54,N54,AS54,BJ54,BQ54)</f>
        <v>28.547627999999996</v>
      </c>
    </row>
    <row r="55" spans="1:88" x14ac:dyDescent="0.3">
      <c r="B55" s="72">
        <v>52</v>
      </c>
      <c r="C55" s="57" t="s">
        <v>107</v>
      </c>
      <c r="D55" s="63"/>
      <c r="E55" s="61"/>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4"/>
      <c r="CI55" s="42"/>
      <c r="CJ55" s="42"/>
    </row>
    <row r="56" spans="1:88" x14ac:dyDescent="0.3">
      <c r="B56" s="72">
        <v>53</v>
      </c>
      <c r="C56" s="57" t="s">
        <v>107</v>
      </c>
      <c r="D56" s="63"/>
      <c r="E56" s="58"/>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4"/>
      <c r="CI56" s="42"/>
      <c r="CJ56" s="42"/>
    </row>
    <row r="57" spans="1:88" x14ac:dyDescent="0.3">
      <c r="B57" s="72">
        <v>54</v>
      </c>
      <c r="C57" s="57" t="s">
        <v>107</v>
      </c>
      <c r="D57" s="67" t="s">
        <v>153</v>
      </c>
      <c r="E57" s="58"/>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4"/>
      <c r="CI57" s="42"/>
      <c r="CJ57" s="42"/>
    </row>
    <row r="58" spans="1:88" x14ac:dyDescent="0.3">
      <c r="B58" s="72">
        <v>55</v>
      </c>
      <c r="C58" s="57" t="s">
        <v>107</v>
      </c>
      <c r="D58" s="63" t="s">
        <v>139</v>
      </c>
      <c r="E58" s="58" t="s">
        <v>138</v>
      </c>
      <c r="F58" s="44">
        <v>4.7</v>
      </c>
      <c r="G58" s="44">
        <v>5</v>
      </c>
      <c r="H58" s="44">
        <v>5</v>
      </c>
      <c r="I58" s="44">
        <v>3.9</v>
      </c>
      <c r="J58" s="44">
        <v>3.3</v>
      </c>
      <c r="K58" s="44">
        <v>4.3</v>
      </c>
      <c r="L58" s="44">
        <v>1.5</v>
      </c>
      <c r="M58" s="44">
        <v>5.7</v>
      </c>
      <c r="N58" s="44">
        <v>2</v>
      </c>
      <c r="O58" s="44">
        <v>3.6</v>
      </c>
      <c r="P58" s="44">
        <v>3.1</v>
      </c>
      <c r="Q58" s="44">
        <v>7.3</v>
      </c>
      <c r="R58" s="44">
        <v>5</v>
      </c>
      <c r="S58" s="44">
        <v>2.9</v>
      </c>
      <c r="T58" s="44">
        <v>8</v>
      </c>
      <c r="U58" s="44">
        <v>5.0999999999999996</v>
      </c>
      <c r="V58" s="44">
        <v>4.8</v>
      </c>
      <c r="W58" s="44">
        <v>2.1</v>
      </c>
      <c r="X58" s="44">
        <v>2.8</v>
      </c>
      <c r="Y58" s="44">
        <v>5.5</v>
      </c>
      <c r="Z58" s="44">
        <v>2.4</v>
      </c>
      <c r="AA58" s="44">
        <v>1.9</v>
      </c>
      <c r="AB58" s="44">
        <v>6.5</v>
      </c>
      <c r="AC58" s="44">
        <v>4.4000000000000004</v>
      </c>
      <c r="AD58" s="44">
        <v>2.1</v>
      </c>
      <c r="AE58" s="44">
        <v>2.8</v>
      </c>
      <c r="AF58" s="44">
        <v>2.2000000000000002</v>
      </c>
      <c r="AG58" s="44">
        <v>3.4</v>
      </c>
      <c r="AH58" s="44">
        <v>11.3</v>
      </c>
      <c r="AI58" s="44">
        <v>5.6</v>
      </c>
      <c r="AJ58" s="44">
        <v>2.4</v>
      </c>
      <c r="AK58" s="44">
        <v>3.3</v>
      </c>
      <c r="AL58" s="44">
        <v>2.2999999999999998</v>
      </c>
      <c r="AM58" s="44">
        <v>2.9</v>
      </c>
      <c r="AN58" s="44">
        <v>2.8</v>
      </c>
      <c r="AO58" s="44">
        <v>4.5</v>
      </c>
      <c r="AP58" s="44">
        <v>4.5999999999999996</v>
      </c>
      <c r="AQ58" s="44">
        <v>6.8</v>
      </c>
      <c r="AR58" s="44">
        <v>4.8</v>
      </c>
      <c r="AS58" s="44">
        <v>3.2</v>
      </c>
      <c r="AT58" s="44">
        <v>4.4000000000000004</v>
      </c>
      <c r="AU58" s="44">
        <v>1.5</v>
      </c>
      <c r="AV58" s="44">
        <v>1.6</v>
      </c>
      <c r="AW58" s="44"/>
      <c r="AX58" s="44">
        <v>3.3</v>
      </c>
      <c r="AY58" s="44"/>
      <c r="AZ58" s="44">
        <v>8.1</v>
      </c>
      <c r="BA58" s="44">
        <v>3.4</v>
      </c>
      <c r="BB58" s="44">
        <v>2.5</v>
      </c>
      <c r="BC58" s="44">
        <v>1.7</v>
      </c>
      <c r="BD58" s="44">
        <v>4.0999999999999996</v>
      </c>
      <c r="BE58" s="44">
        <v>1.4</v>
      </c>
      <c r="BF58" s="44">
        <v>6.4</v>
      </c>
      <c r="BG58" s="44">
        <v>6</v>
      </c>
      <c r="BH58" s="44">
        <v>4.3</v>
      </c>
      <c r="BI58" s="44">
        <v>2.2999999999999998</v>
      </c>
      <c r="BJ58" s="44">
        <v>1.6</v>
      </c>
      <c r="BK58" s="44">
        <v>3.8</v>
      </c>
      <c r="BL58" s="44">
        <v>1.4</v>
      </c>
      <c r="BM58" s="44">
        <v>4.8</v>
      </c>
      <c r="BN58" s="44">
        <v>4.4000000000000004</v>
      </c>
      <c r="BO58" s="44">
        <v>5.3</v>
      </c>
      <c r="BP58" s="44">
        <v>3.8</v>
      </c>
      <c r="BQ58" s="44">
        <v>2.4</v>
      </c>
      <c r="BR58" s="44">
        <v>6.3</v>
      </c>
      <c r="BS58" s="44">
        <v>2.8</v>
      </c>
      <c r="BT58" s="44">
        <v>3.2</v>
      </c>
      <c r="BU58" s="44"/>
      <c r="BV58" s="44">
        <v>3.7</v>
      </c>
      <c r="BW58" s="44">
        <v>4.3</v>
      </c>
      <c r="BX58" s="44">
        <v>6.3</v>
      </c>
      <c r="BY58" s="44">
        <v>7.5</v>
      </c>
      <c r="BZ58" s="44">
        <v>2.1</v>
      </c>
      <c r="CA58" s="44">
        <v>2.6</v>
      </c>
      <c r="CB58" s="44">
        <v>2.2999999999999998</v>
      </c>
      <c r="CC58" s="44">
        <v>2.7</v>
      </c>
      <c r="CD58" s="44">
        <v>6.2</v>
      </c>
      <c r="CE58" s="44"/>
      <c r="CF58" s="44">
        <v>4.9000000000000004</v>
      </c>
      <c r="CG58" s="44">
        <v>3.1</v>
      </c>
      <c r="CH58" s="44">
        <f>AVERAGE(I58,L58,N58:O58,R58:S58,W58,Y58,AA58,AE58,AJ58,AL58,AN58:AO58,AS58,AU58:AX58,BB58:BC58,BE58:BF58,BJ58,BL58,BQ58,BZ58:CA58,CC58:CE58)</f>
        <v>2.8896551724137929</v>
      </c>
      <c r="CI58" s="42">
        <f t="shared" ref="CI58:CI59" si="8">AVERAGE(T58,AE58,O58,AQ58,AY58)</f>
        <v>5.3</v>
      </c>
      <c r="CJ58" s="42">
        <f t="shared" ref="CJ58:CJ59" si="9">AVERAGE(L58,N58,AS58,BJ58,BQ58)</f>
        <v>2.14</v>
      </c>
    </row>
    <row r="59" spans="1:88" ht="18" customHeight="1" x14ac:dyDescent="0.3">
      <c r="B59" s="72">
        <v>56</v>
      </c>
      <c r="C59" s="57" t="s">
        <v>107</v>
      </c>
      <c r="D59" s="63" t="s">
        <v>140</v>
      </c>
      <c r="E59" s="58" t="s">
        <v>138</v>
      </c>
      <c r="F59" s="42">
        <v>5.0999999999999996</v>
      </c>
      <c r="G59" s="42">
        <v>5</v>
      </c>
      <c r="H59" s="42">
        <v>5.0999999999999996</v>
      </c>
      <c r="I59" s="42">
        <v>5.0999999999999996</v>
      </c>
      <c r="J59" s="42">
        <v>5</v>
      </c>
      <c r="K59" s="42">
        <v>4.9000000000000004</v>
      </c>
      <c r="L59" s="42">
        <v>5</v>
      </c>
      <c r="M59" s="42">
        <v>4.7</v>
      </c>
      <c r="N59" s="42">
        <v>5.3</v>
      </c>
      <c r="O59" s="42">
        <v>5.5</v>
      </c>
      <c r="P59" s="42">
        <v>4.8</v>
      </c>
      <c r="Q59" s="42">
        <v>5.5</v>
      </c>
      <c r="R59" s="42">
        <v>5.0999999999999996</v>
      </c>
      <c r="S59" s="42">
        <v>5.5</v>
      </c>
      <c r="T59" s="42">
        <v>5</v>
      </c>
      <c r="U59" s="42">
        <v>4.5999999999999996</v>
      </c>
      <c r="V59" s="42">
        <v>4.5999999999999996</v>
      </c>
      <c r="W59" s="42">
        <v>5.8</v>
      </c>
      <c r="X59" s="42">
        <v>4.9000000000000004</v>
      </c>
      <c r="Y59" s="42">
        <v>5.5</v>
      </c>
      <c r="Z59" s="42">
        <v>5.0999999999999996</v>
      </c>
      <c r="AA59" s="42">
        <v>5.4</v>
      </c>
      <c r="AB59" s="42">
        <v>4.3</v>
      </c>
      <c r="AC59" s="42">
        <v>4.9000000000000004</v>
      </c>
      <c r="AD59" s="42">
        <v>5.5</v>
      </c>
      <c r="AE59" s="42">
        <v>5.6</v>
      </c>
      <c r="AF59" s="42">
        <v>4.9000000000000004</v>
      </c>
      <c r="AG59" s="42">
        <v>6.6</v>
      </c>
      <c r="AH59" s="42">
        <v>4.7</v>
      </c>
      <c r="AI59" s="42">
        <v>4.5999999999999996</v>
      </c>
      <c r="AJ59" s="42">
        <v>5</v>
      </c>
      <c r="AK59" s="42">
        <v>5.5</v>
      </c>
      <c r="AL59" s="42">
        <v>5.5</v>
      </c>
      <c r="AM59" s="42">
        <v>5.4</v>
      </c>
      <c r="AN59" s="42">
        <v>5.5</v>
      </c>
      <c r="AO59" s="42">
        <v>5.2</v>
      </c>
      <c r="AP59" s="42">
        <v>4.9000000000000004</v>
      </c>
      <c r="AQ59" s="42">
        <v>4.8</v>
      </c>
      <c r="AR59" s="42">
        <v>5.0999999999999996</v>
      </c>
      <c r="AS59" s="42">
        <v>5.0999999999999996</v>
      </c>
      <c r="AT59" s="42">
        <v>5.0999999999999996</v>
      </c>
      <c r="AU59" s="42">
        <v>5.8</v>
      </c>
      <c r="AV59" s="42">
        <v>5.3</v>
      </c>
      <c r="AW59" s="42">
        <v>5.7</v>
      </c>
      <c r="AX59" s="42">
        <v>5.6</v>
      </c>
      <c r="AY59" s="42">
        <v>5.7</v>
      </c>
      <c r="AZ59" s="42">
        <v>6</v>
      </c>
      <c r="BA59" s="42">
        <v>5.4</v>
      </c>
      <c r="BB59" s="42">
        <v>5.5</v>
      </c>
      <c r="BC59" s="42">
        <v>5.4</v>
      </c>
      <c r="BD59" s="42">
        <v>5.6</v>
      </c>
      <c r="BE59" s="42">
        <v>5.7</v>
      </c>
      <c r="BF59" s="42">
        <v>4.5999999999999996</v>
      </c>
      <c r="BG59" s="42">
        <v>4.8</v>
      </c>
      <c r="BH59" s="42">
        <v>4.5999999999999996</v>
      </c>
      <c r="BI59" s="42">
        <v>5.3</v>
      </c>
      <c r="BJ59" s="42">
        <v>5.4</v>
      </c>
      <c r="BK59" s="42">
        <v>5.5</v>
      </c>
      <c r="BL59" s="42">
        <v>5.9</v>
      </c>
      <c r="BM59" s="42">
        <v>4.7</v>
      </c>
      <c r="BN59" s="42">
        <v>4.0999999999999996</v>
      </c>
      <c r="BO59" s="42">
        <v>4.8</v>
      </c>
      <c r="BP59" s="42">
        <v>4.9000000000000004</v>
      </c>
      <c r="BQ59" s="42">
        <v>5.5</v>
      </c>
      <c r="BR59" s="42">
        <v>4.5999999999999996</v>
      </c>
      <c r="BS59" s="42">
        <v>5.0999999999999996</v>
      </c>
      <c r="BT59" s="42">
        <v>5.6</v>
      </c>
      <c r="BU59" s="42">
        <v>5.4</v>
      </c>
      <c r="BV59" s="42">
        <v>5.8</v>
      </c>
      <c r="BW59" s="42">
        <v>5.2</v>
      </c>
      <c r="BX59" s="42">
        <v>5</v>
      </c>
      <c r="BY59" s="42">
        <v>5.5</v>
      </c>
      <c r="BZ59" s="42">
        <v>5.2</v>
      </c>
      <c r="CA59" s="42">
        <v>5.6</v>
      </c>
      <c r="CB59" s="42">
        <v>5.9</v>
      </c>
      <c r="CC59" s="42">
        <v>6.1</v>
      </c>
      <c r="CD59" s="42">
        <v>4.9000000000000004</v>
      </c>
      <c r="CE59" s="42">
        <v>6</v>
      </c>
      <c r="CF59" s="42">
        <v>5.6</v>
      </c>
      <c r="CG59" s="42">
        <v>5.4</v>
      </c>
      <c r="CH59" s="44">
        <f>AVERAGE(I59,L59,N59:O59,R59:S59,W59,Y59,AA59,AE59,AJ59,AL59,AN59:AO59,AS59,AU59:AX59,BB59:BC59,BE59:BF59,BJ59,BL59,BQ59,BZ59:CA59,CC59:CE59)</f>
        <v>5.4290322580645158</v>
      </c>
      <c r="CI59" s="42">
        <f t="shared" si="8"/>
        <v>5.32</v>
      </c>
      <c r="CJ59" s="42">
        <f t="shared" si="9"/>
        <v>5.26</v>
      </c>
    </row>
    <row r="60" spans="1:88" x14ac:dyDescent="0.3">
      <c r="B60" s="72">
        <v>57</v>
      </c>
      <c r="C60" s="57" t="s">
        <v>107</v>
      </c>
      <c r="D60" s="63"/>
      <c r="E60" s="58"/>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4"/>
      <c r="CI60" s="42"/>
      <c r="CJ60" s="42"/>
    </row>
    <row r="61" spans="1:88" x14ac:dyDescent="0.3">
      <c r="B61" s="72">
        <v>58</v>
      </c>
      <c r="C61" s="57" t="s">
        <v>107</v>
      </c>
      <c r="D61" s="67" t="s">
        <v>154</v>
      </c>
      <c r="E61" s="58"/>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4"/>
      <c r="CI61" s="42"/>
      <c r="CJ61" s="42"/>
    </row>
    <row r="62" spans="1:88" ht="20.399999999999999" x14ac:dyDescent="0.3">
      <c r="A62" s="64"/>
      <c r="B62" s="72">
        <v>59</v>
      </c>
      <c r="C62" s="57" t="s">
        <v>107</v>
      </c>
      <c r="D62" s="63" t="s">
        <v>295</v>
      </c>
      <c r="E62" s="60" t="s">
        <v>291</v>
      </c>
      <c r="F62" s="42">
        <v>4.6280549999999998</v>
      </c>
      <c r="G62" s="42">
        <v>9.0503920000000004</v>
      </c>
      <c r="H62" s="42">
        <v>7.571224</v>
      </c>
      <c r="I62" s="42">
        <v>6.540108</v>
      </c>
      <c r="J62" s="42">
        <v>6.2793140000000003</v>
      </c>
      <c r="K62" s="42">
        <v>10.82971</v>
      </c>
      <c r="L62" s="42">
        <v>2.814654</v>
      </c>
      <c r="M62" s="42">
        <v>11.95369</v>
      </c>
      <c r="N62" s="42">
        <v>4.9249640000000001</v>
      </c>
      <c r="O62" s="42">
        <v>12.50999</v>
      </c>
      <c r="P62" s="42">
        <v>7.9936730000000003</v>
      </c>
      <c r="Q62" s="42">
        <v>8.4811119999999995</v>
      </c>
      <c r="R62" s="42">
        <v>11.05034</v>
      </c>
      <c r="S62" s="42">
        <v>8.9456720000000001</v>
      </c>
      <c r="T62" s="42">
        <v>9.8650889999999993</v>
      </c>
      <c r="U62" s="42">
        <v>7.8608500000000001</v>
      </c>
      <c r="V62" s="42">
        <v>6.6402390000000002</v>
      </c>
      <c r="W62" s="42">
        <v>9.5280609999999992</v>
      </c>
      <c r="X62" s="42">
        <v>6.7445279999999999</v>
      </c>
      <c r="Y62" s="42">
        <v>12.70828</v>
      </c>
      <c r="Z62" s="42">
        <v>7.9620930000000003</v>
      </c>
      <c r="AA62" s="42">
        <v>3.6077900000000001</v>
      </c>
      <c r="AB62" s="42">
        <v>7.0728869999999997</v>
      </c>
      <c r="AC62" s="42">
        <v>6.8773730000000004</v>
      </c>
      <c r="AD62" s="42">
        <v>6.5919999999999996</v>
      </c>
      <c r="AE62" s="42">
        <v>11.82</v>
      </c>
      <c r="AF62" s="42">
        <v>8.5604510000000005</v>
      </c>
      <c r="AG62" s="42">
        <v>7.7103739999999998</v>
      </c>
      <c r="AH62" s="42">
        <v>5.89771</v>
      </c>
      <c r="AI62" s="42">
        <v>8.3800050000000006</v>
      </c>
      <c r="AJ62" s="42">
        <v>6.1176149999999998</v>
      </c>
      <c r="AK62" s="42">
        <v>5.4097220000000004</v>
      </c>
      <c r="AL62" s="42">
        <v>13.33301</v>
      </c>
      <c r="AM62" s="42">
        <v>4.9054710000000004</v>
      </c>
      <c r="AN62" s="42">
        <v>5.6206120000000004</v>
      </c>
      <c r="AO62" s="42">
        <v>7.7174560000000003</v>
      </c>
      <c r="AP62" s="42">
        <v>15.194739999999999</v>
      </c>
      <c r="AQ62" s="42">
        <v>9.6051979999999997</v>
      </c>
      <c r="AR62" s="42">
        <v>6.6419509999999997</v>
      </c>
      <c r="AS62" s="42">
        <v>4.7812340000000004</v>
      </c>
      <c r="AT62" s="42">
        <v>4.4081859999999997</v>
      </c>
      <c r="AU62" s="42">
        <v>6.6208450000000001</v>
      </c>
      <c r="AV62" s="42">
        <v>5.8085599999999999</v>
      </c>
      <c r="AW62" s="42">
        <v>7.1456059999999999</v>
      </c>
      <c r="AX62" s="42">
        <v>11.729509999999999</v>
      </c>
      <c r="AY62" s="42">
        <v>9.9916579999999993</v>
      </c>
      <c r="AZ62" s="42">
        <v>8.0259750000000007</v>
      </c>
      <c r="BA62" s="42">
        <v>10.396850000000001</v>
      </c>
      <c r="BB62" s="42">
        <v>5.2756179999999997</v>
      </c>
      <c r="BC62" s="42">
        <v>5.6132460000000002</v>
      </c>
      <c r="BD62" s="42">
        <v>6.4459200000000001</v>
      </c>
      <c r="BE62" s="42">
        <v>6.6615279999999997</v>
      </c>
      <c r="BF62" s="42">
        <v>5.3251179999999998</v>
      </c>
      <c r="BG62" s="42">
        <v>6.4607020000000004</v>
      </c>
      <c r="BH62" s="42">
        <v>7.9768309999999998</v>
      </c>
      <c r="BI62" s="42">
        <v>9.0831119999999999</v>
      </c>
      <c r="BJ62" s="42">
        <v>2.5610849999999998</v>
      </c>
      <c r="BK62" s="42">
        <v>7.9270430000000003</v>
      </c>
      <c r="BL62" s="42">
        <v>6.7590050000000002</v>
      </c>
      <c r="BM62" s="42">
        <v>11.96902</v>
      </c>
      <c r="BN62" s="42">
        <v>3.0194939999999999</v>
      </c>
      <c r="BO62" s="42">
        <v>6.7585519999999999</v>
      </c>
      <c r="BP62" s="42">
        <v>6.2104929999999996</v>
      </c>
      <c r="BQ62" s="42">
        <v>5.0872019999999996</v>
      </c>
      <c r="BR62" s="42">
        <v>5.4299400000000002</v>
      </c>
      <c r="BS62" s="42">
        <v>3.0813220000000001</v>
      </c>
      <c r="BT62" s="42">
        <v>8.0971980000000006</v>
      </c>
      <c r="BU62" s="42">
        <v>6.4927279999999996</v>
      </c>
      <c r="BV62" s="42">
        <v>7.9724279999999998</v>
      </c>
      <c r="BW62" s="42">
        <v>6.240208</v>
      </c>
      <c r="BX62" s="42">
        <v>8.6715269999999993</v>
      </c>
      <c r="BY62" s="42">
        <v>5.6856400000000002</v>
      </c>
      <c r="BZ62" s="42">
        <v>7.6501520000000003</v>
      </c>
      <c r="CA62" s="42">
        <v>9.8263499999999997</v>
      </c>
      <c r="CB62" s="42">
        <v>13.38133</v>
      </c>
      <c r="CC62" s="42">
        <v>9.7036879999999996</v>
      </c>
      <c r="CD62" s="42">
        <v>4.4495079999999998</v>
      </c>
      <c r="CE62" s="42">
        <v>8.8619280000000007</v>
      </c>
      <c r="CF62" s="42">
        <v>7.525112</v>
      </c>
      <c r="CG62" s="42">
        <v>7.976286</v>
      </c>
      <c r="CH62" s="44">
        <f t="shared" ref="CH62:CH64" si="10">AVERAGE(I62,L62,N62:O62,R62:S62,W62,Y62,AA62,AE62,AJ62,AL62,AN62:AO62,AS62,AU62:AX62,BB62:BC62,BE62:BF62,BJ62,BL62,BQ62,BZ62:CA62,CC62:CE62)</f>
        <v>7.4547979032258054</v>
      </c>
      <c r="CI62" s="42">
        <f t="shared" ref="CI62:CI64" si="11">AVERAGE(T62,AE62,O62,AQ62,AY62)</f>
        <v>10.758387000000001</v>
      </c>
      <c r="CJ62" s="42">
        <f t="shared" ref="CJ62:CJ64" si="12">AVERAGE(L62,N62,AS62,BJ62,BQ62)</f>
        <v>4.0338278000000001</v>
      </c>
    </row>
    <row r="63" spans="1:88" ht="20.399999999999999" x14ac:dyDescent="0.3">
      <c r="A63" s="64"/>
      <c r="B63" s="72">
        <v>60</v>
      </c>
      <c r="C63" s="57" t="s">
        <v>107</v>
      </c>
      <c r="D63" s="63" t="s">
        <v>296</v>
      </c>
      <c r="E63" s="60" t="s">
        <v>291</v>
      </c>
      <c r="F63" s="42">
        <v>6.2746529999999998</v>
      </c>
      <c r="G63" s="42">
        <v>13.133430000000001</v>
      </c>
      <c r="H63" s="42">
        <v>12.61402</v>
      </c>
      <c r="I63" s="42">
        <v>9.2371060000000007</v>
      </c>
      <c r="J63" s="42">
        <v>7.1452179999999998</v>
      </c>
      <c r="K63" s="42">
        <v>13.0261</v>
      </c>
      <c r="L63" s="42">
        <v>4.345504</v>
      </c>
      <c r="M63" s="42">
        <v>12.90631</v>
      </c>
      <c r="N63" s="42">
        <v>5.5499919999999996</v>
      </c>
      <c r="O63" s="42">
        <v>15.77941</v>
      </c>
      <c r="P63" s="42">
        <v>8.2785480000000007</v>
      </c>
      <c r="Q63" s="42">
        <v>12.11342</v>
      </c>
      <c r="R63" s="42">
        <v>10.66605</v>
      </c>
      <c r="S63" s="42">
        <v>8.7794919999999994</v>
      </c>
      <c r="T63" s="42">
        <v>11.164820000000001</v>
      </c>
      <c r="U63" s="42">
        <v>10.462580000000001</v>
      </c>
      <c r="V63" s="42">
        <v>9.31372</v>
      </c>
      <c r="W63" s="42">
        <v>10.48183</v>
      </c>
      <c r="X63" s="42">
        <v>8.8330990000000007</v>
      </c>
      <c r="Y63" s="42">
        <v>13.34915</v>
      </c>
      <c r="Z63" s="42">
        <v>8.6623990000000006</v>
      </c>
      <c r="AA63" s="42">
        <v>5.992146</v>
      </c>
      <c r="AB63" s="42">
        <v>11.29119</v>
      </c>
      <c r="AC63" s="42">
        <v>9.5695940000000004</v>
      </c>
      <c r="AD63" s="42">
        <v>11.34243</v>
      </c>
      <c r="AE63" s="42">
        <v>8.4156669999999991</v>
      </c>
      <c r="AF63" s="42">
        <v>9.3716439999999999</v>
      </c>
      <c r="AG63" s="42">
        <v>10.073589999999999</v>
      </c>
      <c r="AH63" s="42">
        <v>8.7840589999999992</v>
      </c>
      <c r="AI63" s="42">
        <v>9.667961</v>
      </c>
      <c r="AJ63" s="42">
        <v>7.9342540000000001</v>
      </c>
      <c r="AK63" s="42">
        <v>8.1091090000000001</v>
      </c>
      <c r="AL63" s="42">
        <v>15.90889</v>
      </c>
      <c r="AM63" s="42">
        <v>5.8852570000000002</v>
      </c>
      <c r="AN63" s="42">
        <v>7.7415520000000004</v>
      </c>
      <c r="AO63" s="42">
        <v>10.63954</v>
      </c>
      <c r="AP63" s="42">
        <v>12.80231</v>
      </c>
      <c r="AQ63" s="42">
        <v>10.947480000000001</v>
      </c>
      <c r="AR63" s="42">
        <v>8.9119639999999993</v>
      </c>
      <c r="AS63" s="42">
        <v>8.7857240000000001</v>
      </c>
      <c r="AT63" s="42">
        <v>7.1869059999999996</v>
      </c>
      <c r="AU63" s="42">
        <v>9.4310419999999997</v>
      </c>
      <c r="AV63" s="42">
        <v>8.3743689999999997</v>
      </c>
      <c r="AW63" s="42">
        <v>8.9911670000000008</v>
      </c>
      <c r="AX63" s="42">
        <v>10.636060000000001</v>
      </c>
      <c r="AY63" s="42">
        <v>12.004490000000001</v>
      </c>
      <c r="AZ63" s="42">
        <v>11.212109999999999</v>
      </c>
      <c r="BA63" s="42">
        <v>12.84775</v>
      </c>
      <c r="BB63" s="42">
        <v>5.9387059999999998</v>
      </c>
      <c r="BC63" s="42">
        <v>6.6563840000000001</v>
      </c>
      <c r="BD63" s="42">
        <v>12.263489999999999</v>
      </c>
      <c r="BE63" s="42">
        <v>10.62383</v>
      </c>
      <c r="BF63" s="42">
        <v>9.0831680000000006</v>
      </c>
      <c r="BG63" s="42">
        <v>10.41672</v>
      </c>
      <c r="BH63" s="42">
        <v>8.8565009999999997</v>
      </c>
      <c r="BI63" s="42">
        <v>11.566800000000001</v>
      </c>
      <c r="BJ63" s="42">
        <v>4.3816750000000004</v>
      </c>
      <c r="BK63" s="42">
        <v>11.35111</v>
      </c>
      <c r="BL63" s="42">
        <v>9.1516190000000002</v>
      </c>
      <c r="BM63" s="42">
        <v>14.51864</v>
      </c>
      <c r="BN63" s="42">
        <v>5.6292119999999999</v>
      </c>
      <c r="BO63" s="42">
        <v>12.24146</v>
      </c>
      <c r="BP63" s="42">
        <v>8.5127210000000009</v>
      </c>
      <c r="BQ63" s="42">
        <v>6.417618</v>
      </c>
      <c r="BR63" s="42">
        <v>8.7450130000000001</v>
      </c>
      <c r="BS63" s="42">
        <v>4.6711590000000003</v>
      </c>
      <c r="BT63" s="42">
        <v>11.509829999999999</v>
      </c>
      <c r="BU63" s="42">
        <v>10.53505</v>
      </c>
      <c r="BV63" s="42">
        <v>6.9637539999999998</v>
      </c>
      <c r="BW63" s="42">
        <v>10.916679999999999</v>
      </c>
      <c r="BX63" s="42">
        <v>12.39589</v>
      </c>
      <c r="BY63" s="42">
        <v>10.37074</v>
      </c>
      <c r="BZ63" s="42">
        <v>8.1531420000000008</v>
      </c>
      <c r="CA63" s="42">
        <v>11.229520000000001</v>
      </c>
      <c r="CB63" s="42">
        <v>11.39357</v>
      </c>
      <c r="CC63" s="42">
        <v>10.36003</v>
      </c>
      <c r="CD63" s="42">
        <v>8.2363429999999997</v>
      </c>
      <c r="CE63" s="42">
        <v>10.51177</v>
      </c>
      <c r="CF63" s="42">
        <v>10.250400000000001</v>
      </c>
      <c r="CG63" s="42">
        <v>9.6903939999999995</v>
      </c>
      <c r="CH63" s="44">
        <f t="shared" si="10"/>
        <v>9.0897661290322578</v>
      </c>
      <c r="CI63" s="42">
        <f t="shared" si="11"/>
        <v>11.662373399999998</v>
      </c>
      <c r="CJ63" s="42">
        <f t="shared" si="12"/>
        <v>5.8961026000000007</v>
      </c>
    </row>
    <row r="64" spans="1:88" ht="20.399999999999999" x14ac:dyDescent="0.3">
      <c r="A64" s="64"/>
      <c r="B64" s="72">
        <v>61</v>
      </c>
      <c r="C64" s="57" t="s">
        <v>107</v>
      </c>
      <c r="D64" s="63" t="s">
        <v>297</v>
      </c>
      <c r="E64" s="60" t="s">
        <v>291</v>
      </c>
      <c r="F64" s="42">
        <v>17.689053000000001</v>
      </c>
      <c r="G64" s="42">
        <v>28.287199999999999</v>
      </c>
      <c r="H64" s="42">
        <v>31.94333</v>
      </c>
      <c r="I64" s="42">
        <v>21.511085999999999</v>
      </c>
      <c r="J64" s="42">
        <v>23.599898</v>
      </c>
      <c r="K64" s="42">
        <v>29.44942</v>
      </c>
      <c r="L64" s="42">
        <v>14.668673999999999</v>
      </c>
      <c r="M64" s="42">
        <v>27.038800000000002</v>
      </c>
      <c r="N64" s="42">
        <v>14.652930999999999</v>
      </c>
      <c r="O64" s="42">
        <v>35.005600000000001</v>
      </c>
      <c r="P64" s="42">
        <v>26.078498</v>
      </c>
      <c r="Q64" s="42">
        <v>28.792149999999999</v>
      </c>
      <c r="R64" s="42">
        <v>28.662260000000003</v>
      </c>
      <c r="S64" s="42">
        <v>29.735481999999998</v>
      </c>
      <c r="T64" s="42">
        <v>27.955690000000004</v>
      </c>
      <c r="U64" s="42">
        <v>24.406289999999998</v>
      </c>
      <c r="V64" s="42">
        <v>24.936160000000001</v>
      </c>
      <c r="W64" s="42">
        <v>25.673030000000001</v>
      </c>
      <c r="X64" s="42">
        <v>23.676138999999999</v>
      </c>
      <c r="Y64" s="42">
        <v>34.489150000000002</v>
      </c>
      <c r="Z64" s="42">
        <v>23.503219000000001</v>
      </c>
      <c r="AA64" s="42">
        <v>18.215125999999998</v>
      </c>
      <c r="AB64" s="42">
        <v>25.794260000000001</v>
      </c>
      <c r="AC64" s="42">
        <v>26.427723999999998</v>
      </c>
      <c r="AD64" s="42">
        <v>28.22907</v>
      </c>
      <c r="AE64" s="42">
        <v>32.277616999999999</v>
      </c>
      <c r="AF64" s="42">
        <v>20.758264</v>
      </c>
      <c r="AG64" s="42">
        <v>26.624119999999998</v>
      </c>
      <c r="AH64" s="42">
        <v>23.451819</v>
      </c>
      <c r="AI64" s="42">
        <v>25.283951000000002</v>
      </c>
      <c r="AJ64" s="42">
        <v>21.799793999999999</v>
      </c>
      <c r="AK64" s="42">
        <v>20.017818999999999</v>
      </c>
      <c r="AL64" s="42">
        <v>35.603079999999999</v>
      </c>
      <c r="AM64" s="42">
        <v>19.069177</v>
      </c>
      <c r="AN64" s="42">
        <v>19.387481999999999</v>
      </c>
      <c r="AO64" s="42">
        <v>28.22222</v>
      </c>
      <c r="AP64" s="42">
        <v>28.742899999999999</v>
      </c>
      <c r="AQ64" s="42">
        <v>27.782550000000001</v>
      </c>
      <c r="AR64" s="42">
        <v>23.056833999999998</v>
      </c>
      <c r="AS64" s="42">
        <v>17.327662</v>
      </c>
      <c r="AT64" s="42">
        <v>20.814565999999999</v>
      </c>
      <c r="AU64" s="42">
        <v>25.602821999999996</v>
      </c>
      <c r="AV64" s="42">
        <v>24.355919</v>
      </c>
      <c r="AW64" s="42">
        <v>27.504246999999999</v>
      </c>
      <c r="AX64" s="42">
        <v>30.510390000000001</v>
      </c>
      <c r="AY64" s="42">
        <v>30.854240000000001</v>
      </c>
      <c r="AZ64" s="42">
        <v>29.533529999999999</v>
      </c>
      <c r="BA64" s="42">
        <v>27.789629999999999</v>
      </c>
      <c r="BB64" s="42">
        <v>20.688355999999999</v>
      </c>
      <c r="BC64" s="42">
        <v>17.071334</v>
      </c>
      <c r="BD64" s="42">
        <v>27.610529999999997</v>
      </c>
      <c r="BE64" s="42">
        <v>25.02234</v>
      </c>
      <c r="BF64" s="42">
        <v>19.305987999999999</v>
      </c>
      <c r="BG64" s="42">
        <v>20.068142000000002</v>
      </c>
      <c r="BH64" s="42">
        <v>23.221890999999999</v>
      </c>
      <c r="BI64" s="42">
        <v>27.019649999999999</v>
      </c>
      <c r="BJ64" s="42">
        <v>17.150865</v>
      </c>
      <c r="BK64" s="42">
        <v>28.028660000000002</v>
      </c>
      <c r="BL64" s="42">
        <v>20.415209000000001</v>
      </c>
      <c r="BM64" s="42">
        <v>32.623390000000001</v>
      </c>
      <c r="BN64" s="42">
        <v>12.108176</v>
      </c>
      <c r="BO64" s="42">
        <v>22.854970000000002</v>
      </c>
      <c r="BP64" s="42">
        <v>19.178321</v>
      </c>
      <c r="BQ64" s="42">
        <v>17.119478000000001</v>
      </c>
      <c r="BR64" s="42">
        <v>26.304993</v>
      </c>
      <c r="BS64" s="42">
        <v>16.917798999999999</v>
      </c>
      <c r="BT64" s="42">
        <v>28.358489999999996</v>
      </c>
      <c r="BU64" s="42">
        <v>23.99184</v>
      </c>
      <c r="BV64" s="42">
        <v>22.938934</v>
      </c>
      <c r="BW64" s="42">
        <v>26.663699999999999</v>
      </c>
      <c r="BX64" s="42">
        <v>26.49267</v>
      </c>
      <c r="BY64" s="42">
        <v>19.568317999999998</v>
      </c>
      <c r="BZ64" s="42">
        <v>18.067775000000001</v>
      </c>
      <c r="CA64" s="42">
        <v>31.701810000000002</v>
      </c>
      <c r="CB64" s="42">
        <v>29.394120000000001</v>
      </c>
      <c r="CC64" s="42">
        <v>28.776879999999998</v>
      </c>
      <c r="CD64" s="42">
        <v>19.692532999999997</v>
      </c>
      <c r="CE64" s="42">
        <v>24.205199999999998</v>
      </c>
      <c r="CF64" s="42">
        <v>23.753920000000001</v>
      </c>
      <c r="CG64" s="42">
        <v>25.127443999999997</v>
      </c>
      <c r="CH64" s="44">
        <f t="shared" si="10"/>
        <v>24.013623870967734</v>
      </c>
      <c r="CI64" s="42">
        <f t="shared" si="11"/>
        <v>30.7751394</v>
      </c>
      <c r="CJ64" s="42">
        <f t="shared" si="12"/>
        <v>16.183921999999999</v>
      </c>
    </row>
    <row r="65" spans="1:88" x14ac:dyDescent="0.3">
      <c r="B65" s="72">
        <v>62</v>
      </c>
      <c r="C65" s="57" t="s">
        <v>107</v>
      </c>
      <c r="D65" s="63"/>
      <c r="E65" s="6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4"/>
      <c r="CI65" s="42"/>
      <c r="CJ65" s="42"/>
    </row>
    <row r="66" spans="1:88" x14ac:dyDescent="0.3">
      <c r="B66" s="72">
        <v>63</v>
      </c>
      <c r="C66" s="57" t="s">
        <v>107</v>
      </c>
      <c r="D66" s="63"/>
      <c r="E66" s="6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4"/>
      <c r="CI66" s="42"/>
      <c r="CJ66" s="42"/>
    </row>
    <row r="67" spans="1:88" ht="19.2" x14ac:dyDescent="0.3">
      <c r="B67" s="72">
        <v>64</v>
      </c>
      <c r="C67" s="57" t="s">
        <v>115</v>
      </c>
      <c r="D67" s="67" t="s">
        <v>155</v>
      </c>
      <c r="E67" s="61"/>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4"/>
      <c r="CI67" s="42"/>
      <c r="CJ67" s="42"/>
    </row>
    <row r="68" spans="1:88" ht="19.2" x14ac:dyDescent="0.3">
      <c r="B68" s="72">
        <v>65</v>
      </c>
      <c r="C68" s="57" t="s">
        <v>115</v>
      </c>
      <c r="D68" s="67" t="s">
        <v>156</v>
      </c>
      <c r="E68" s="61"/>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4"/>
      <c r="CI68" s="42"/>
      <c r="CJ68" s="42"/>
    </row>
    <row r="69" spans="1:88" customFormat="1" ht="19.2" x14ac:dyDescent="0.3">
      <c r="A69" s="64"/>
      <c r="B69" s="72">
        <v>66</v>
      </c>
      <c r="C69" s="57" t="s">
        <v>115</v>
      </c>
      <c r="D69" s="63" t="s">
        <v>298</v>
      </c>
      <c r="E69" s="58" t="s">
        <v>291</v>
      </c>
      <c r="F69" s="42">
        <v>21.190639999999998</v>
      </c>
      <c r="G69" s="42">
        <v>19.041399999999999</v>
      </c>
      <c r="H69" s="42">
        <v>12.613110000000001</v>
      </c>
      <c r="I69" s="42">
        <v>8.3728809999999996</v>
      </c>
      <c r="J69" s="42">
        <v>18.74963</v>
      </c>
      <c r="K69" s="42">
        <v>14.031650000000001</v>
      </c>
      <c r="L69" s="42">
        <v>16.690719999999999</v>
      </c>
      <c r="M69" s="42">
        <v>16.63007</v>
      </c>
      <c r="N69" s="42">
        <v>14.423640000000001</v>
      </c>
      <c r="O69" s="42">
        <v>7.968572</v>
      </c>
      <c r="P69" s="42">
        <v>18.66478</v>
      </c>
      <c r="Q69" s="42">
        <v>20.514119999999998</v>
      </c>
      <c r="R69" s="42">
        <v>13.61586</v>
      </c>
      <c r="S69" s="42">
        <v>7.8332129999999998</v>
      </c>
      <c r="T69" s="42">
        <v>16.379840000000002</v>
      </c>
      <c r="U69" s="42">
        <v>13.253869999999999</v>
      </c>
      <c r="V69" s="42">
        <v>15.78166</v>
      </c>
      <c r="W69" s="42">
        <v>15.88552</v>
      </c>
      <c r="X69" s="42">
        <v>24.834289999999999</v>
      </c>
      <c r="Y69" s="42">
        <v>14.7074</v>
      </c>
      <c r="Z69" s="42">
        <v>20.85772</v>
      </c>
      <c r="AA69" s="42">
        <v>9.386946</v>
      </c>
      <c r="AB69" s="42">
        <v>16.854489999999998</v>
      </c>
      <c r="AC69" s="42">
        <v>14.68614</v>
      </c>
      <c r="AD69" s="42">
        <v>15.064080000000001</v>
      </c>
      <c r="AE69" s="42">
        <v>7.9093980000000004</v>
      </c>
      <c r="AF69" s="42">
        <v>15.459009999999999</v>
      </c>
      <c r="AG69" s="42">
        <v>18.897500000000001</v>
      </c>
      <c r="AH69" s="42">
        <v>19.800730000000001</v>
      </c>
      <c r="AI69" s="42">
        <v>18.708480000000002</v>
      </c>
      <c r="AJ69" s="42">
        <v>12.49352</v>
      </c>
      <c r="AK69" s="42">
        <v>16.67943</v>
      </c>
      <c r="AL69" s="42">
        <v>7.6420529999999998</v>
      </c>
      <c r="AM69" s="42">
        <v>18.233499999999999</v>
      </c>
      <c r="AN69" s="42">
        <v>14.53323</v>
      </c>
      <c r="AO69" s="42">
        <v>8.8976140000000008</v>
      </c>
      <c r="AP69" s="42">
        <v>13.90366</v>
      </c>
      <c r="AQ69" s="42">
        <v>14.2011</v>
      </c>
      <c r="AR69" s="42">
        <v>16.47129</v>
      </c>
      <c r="AS69" s="42">
        <v>10.02609</v>
      </c>
      <c r="AT69" s="42">
        <v>23.277539999999998</v>
      </c>
      <c r="AU69" s="42">
        <v>10.96787</v>
      </c>
      <c r="AV69" s="42">
        <v>9.8120399999999997</v>
      </c>
      <c r="AW69" s="42">
        <v>11.10671</v>
      </c>
      <c r="AX69" s="42">
        <v>8.3285520000000002</v>
      </c>
      <c r="AY69" s="42">
        <v>16.779730000000001</v>
      </c>
      <c r="AZ69" s="42">
        <v>16.1389</v>
      </c>
      <c r="BA69" s="42">
        <v>18.915959999999998</v>
      </c>
      <c r="BB69" s="42">
        <v>6.4369800000000001</v>
      </c>
      <c r="BC69" s="42">
        <v>17.041409999999999</v>
      </c>
      <c r="BD69" s="42">
        <v>18.070499999999999</v>
      </c>
      <c r="BE69" s="42">
        <v>16.518129999999999</v>
      </c>
      <c r="BF69" s="42">
        <v>23.111630000000002</v>
      </c>
      <c r="BG69" s="42">
        <v>19.73302</v>
      </c>
      <c r="BH69" s="42">
        <v>19.715789999999998</v>
      </c>
      <c r="BI69" s="42">
        <v>21.18543</v>
      </c>
      <c r="BJ69" s="42">
        <v>15.98077</v>
      </c>
      <c r="BK69" s="42">
        <v>19.022220000000001</v>
      </c>
      <c r="BL69" s="42">
        <v>19.04541</v>
      </c>
      <c r="BM69" s="42">
        <v>18.016780000000001</v>
      </c>
      <c r="BN69" s="42">
        <v>20.064640000000001</v>
      </c>
      <c r="BO69" s="42">
        <v>15.798730000000001</v>
      </c>
      <c r="BP69" s="42">
        <v>20.98169</v>
      </c>
      <c r="BQ69" s="42">
        <v>15.948919999999999</v>
      </c>
      <c r="BR69" s="42">
        <v>17.311260000000001</v>
      </c>
      <c r="BS69" s="42">
        <v>17.67052</v>
      </c>
      <c r="BT69" s="42">
        <v>16.97955</v>
      </c>
      <c r="BU69" s="42">
        <v>19.678260000000002</v>
      </c>
      <c r="BV69" s="42">
        <v>20.051449999999999</v>
      </c>
      <c r="BW69" s="42">
        <v>16.74474</v>
      </c>
      <c r="BX69" s="42">
        <v>21.664560000000002</v>
      </c>
      <c r="BY69" s="42">
        <v>19.177109999999999</v>
      </c>
      <c r="BZ69" s="42">
        <v>9.2679290000000005</v>
      </c>
      <c r="CA69" s="42">
        <v>7.74587</v>
      </c>
      <c r="CB69" s="42">
        <v>16.373670000000001</v>
      </c>
      <c r="CC69" s="42">
        <v>8.3748939999999994</v>
      </c>
      <c r="CD69" s="42">
        <v>20.023620000000001</v>
      </c>
      <c r="CE69" s="42">
        <v>17.24352</v>
      </c>
      <c r="CF69" s="42">
        <v>17.569320000000001</v>
      </c>
      <c r="CG69" s="42">
        <v>13.115130000000001</v>
      </c>
      <c r="CH69" s="44">
        <f t="shared" ref="CH69:CH70" si="13">AVERAGE(I69,L69,N69:O69,R69:S69,W69,Y69,AA69,AE69,AJ69,AL69,AN69:AO69,AS69,AU69:AX69,BB69:BC69,BE69:BF69,BJ69,BL69,BQ69,BZ69:CA69,CC69:CE69)</f>
        <v>12.494868129032257</v>
      </c>
      <c r="CI69" s="42">
        <f t="shared" ref="CI69:CI70" si="14">AVERAGE(T69,AE69,O69,AQ69,AY69)</f>
        <v>12.647728000000001</v>
      </c>
      <c r="CJ69" s="42">
        <f t="shared" ref="CJ69:CJ70" si="15">AVERAGE(L69,N69,AS69,BJ69,BQ69)</f>
        <v>14.614027999999999</v>
      </c>
    </row>
    <row r="70" spans="1:88" customFormat="1" ht="20.399999999999999" x14ac:dyDescent="0.3">
      <c r="B70" s="72">
        <v>67</v>
      </c>
      <c r="C70" s="57" t="s">
        <v>115</v>
      </c>
      <c r="D70" s="63" t="s">
        <v>210</v>
      </c>
      <c r="E70" s="58" t="s">
        <v>205</v>
      </c>
      <c r="F70" s="42">
        <v>53.64</v>
      </c>
      <c r="G70" s="42">
        <v>48.97</v>
      </c>
      <c r="H70" s="42">
        <v>45.91</v>
      </c>
      <c r="I70" s="42">
        <v>48.18</v>
      </c>
      <c r="J70" s="42">
        <v>54.46</v>
      </c>
      <c r="K70" s="42">
        <v>45.05</v>
      </c>
      <c r="L70" s="42">
        <v>60.02</v>
      </c>
      <c r="M70" s="42">
        <v>46.6</v>
      </c>
      <c r="N70" s="42">
        <v>44.99</v>
      </c>
      <c r="O70" s="42">
        <v>26.46</v>
      </c>
      <c r="P70" s="42">
        <v>44.86</v>
      </c>
      <c r="Q70" s="42">
        <v>52.93</v>
      </c>
      <c r="R70" s="42">
        <v>44.02</v>
      </c>
      <c r="S70" s="42">
        <v>35.65</v>
      </c>
      <c r="T70" s="42">
        <v>34.51</v>
      </c>
      <c r="U70" s="42">
        <v>44.87</v>
      </c>
      <c r="V70" s="42">
        <v>49.16</v>
      </c>
      <c r="W70" s="42">
        <v>47.14</v>
      </c>
      <c r="X70" s="42">
        <v>55.67</v>
      </c>
      <c r="Y70" s="42">
        <v>48.46</v>
      </c>
      <c r="Z70" s="42">
        <v>47.72</v>
      </c>
      <c r="AA70" s="42">
        <v>42.8</v>
      </c>
      <c r="AB70" s="42">
        <v>49.5</v>
      </c>
      <c r="AC70" s="42">
        <v>49.46</v>
      </c>
      <c r="AD70" s="42">
        <v>48.15</v>
      </c>
      <c r="AE70" s="42">
        <v>25</v>
      </c>
      <c r="AF70" s="42">
        <v>50.03</v>
      </c>
      <c r="AG70" s="42">
        <v>42.37</v>
      </c>
      <c r="AH70" s="42">
        <v>48.25</v>
      </c>
      <c r="AI70" s="42">
        <v>47.23</v>
      </c>
      <c r="AJ70" s="42">
        <v>45.95</v>
      </c>
      <c r="AK70" s="42">
        <v>45.1</v>
      </c>
      <c r="AL70" s="42">
        <v>33.14</v>
      </c>
      <c r="AM70" s="42">
        <v>50.7</v>
      </c>
      <c r="AN70" s="42">
        <v>43.99</v>
      </c>
      <c r="AO70" s="42">
        <v>44.86</v>
      </c>
      <c r="AP70" s="42">
        <v>47.81</v>
      </c>
      <c r="AQ70" s="42">
        <v>57.22</v>
      </c>
      <c r="AR70" s="42">
        <v>55.55</v>
      </c>
      <c r="AS70" s="42">
        <v>38.39</v>
      </c>
      <c r="AT70" s="42">
        <v>54.35</v>
      </c>
      <c r="AU70" s="42">
        <v>41.07</v>
      </c>
      <c r="AV70" s="42">
        <v>46.7</v>
      </c>
      <c r="AW70" s="42">
        <v>41.11</v>
      </c>
      <c r="AX70" s="42">
        <v>37.520000000000003</v>
      </c>
      <c r="AY70" s="42">
        <v>47.57</v>
      </c>
      <c r="AZ70" s="42">
        <v>49.87</v>
      </c>
      <c r="BA70" s="42">
        <v>51.51</v>
      </c>
      <c r="BB70" s="42">
        <v>28.59</v>
      </c>
      <c r="BC70" s="42">
        <v>46.65</v>
      </c>
      <c r="BD70" s="42">
        <v>51.3</v>
      </c>
      <c r="BE70" s="42">
        <v>44.17</v>
      </c>
      <c r="BF70" s="42">
        <v>55.87</v>
      </c>
      <c r="BG70" s="42">
        <v>45.77</v>
      </c>
      <c r="BH70" s="42">
        <v>54.91</v>
      </c>
      <c r="BI70" s="42">
        <v>44.29</v>
      </c>
      <c r="BJ70" s="42">
        <v>46.91</v>
      </c>
      <c r="BK70" s="42">
        <v>53.16</v>
      </c>
      <c r="BL70" s="42">
        <v>51.47</v>
      </c>
      <c r="BM70" s="42">
        <v>54.51</v>
      </c>
      <c r="BN70" s="42">
        <v>58.2</v>
      </c>
      <c r="BO70" s="42">
        <v>46.84</v>
      </c>
      <c r="BP70" s="42">
        <v>44.9</v>
      </c>
      <c r="BQ70" s="42">
        <v>50.18</v>
      </c>
      <c r="BR70" s="42">
        <v>48.1</v>
      </c>
      <c r="BS70" s="42">
        <v>59.23</v>
      </c>
      <c r="BT70" s="42">
        <v>38.32</v>
      </c>
      <c r="BU70" s="42">
        <v>56.34</v>
      </c>
      <c r="BV70" s="42">
        <v>49.81</v>
      </c>
      <c r="BW70" s="42">
        <v>45.83</v>
      </c>
      <c r="BX70" s="42">
        <v>53.39</v>
      </c>
      <c r="BY70" s="42">
        <v>50.21</v>
      </c>
      <c r="BZ70" s="42">
        <v>39.07</v>
      </c>
      <c r="CA70" s="42">
        <v>33.450000000000003</v>
      </c>
      <c r="CB70" s="42">
        <v>54.56</v>
      </c>
      <c r="CC70" s="42">
        <v>33.28</v>
      </c>
      <c r="CD70" s="42">
        <v>52.82</v>
      </c>
      <c r="CE70" s="42">
        <v>49.58</v>
      </c>
      <c r="CF70" s="42">
        <v>49.88</v>
      </c>
      <c r="CG70" s="42">
        <v>42.99</v>
      </c>
      <c r="CH70" s="44">
        <f t="shared" si="13"/>
        <v>42.82225806451612</v>
      </c>
      <c r="CI70" s="42">
        <f t="shared" si="14"/>
        <v>38.152000000000001</v>
      </c>
      <c r="CJ70" s="42">
        <f t="shared" si="15"/>
        <v>48.097999999999999</v>
      </c>
    </row>
    <row r="71" spans="1:88" ht="19.2" x14ac:dyDescent="0.3">
      <c r="B71" s="72">
        <v>68</v>
      </c>
      <c r="C71" s="57" t="s">
        <v>115</v>
      </c>
      <c r="D71" s="63"/>
      <c r="E71" s="58"/>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4"/>
      <c r="CI71" s="42"/>
      <c r="CJ71" s="42"/>
    </row>
    <row r="72" spans="1:88" ht="19.2" x14ac:dyDescent="0.3">
      <c r="B72" s="72">
        <v>69</v>
      </c>
      <c r="C72" s="57" t="s">
        <v>115</v>
      </c>
      <c r="D72" s="63"/>
      <c r="E72" s="58"/>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4"/>
      <c r="CI72" s="42"/>
      <c r="CJ72" s="42"/>
    </row>
    <row r="73" spans="1:88" ht="19.2" x14ac:dyDescent="0.3">
      <c r="B73" s="72">
        <v>70</v>
      </c>
      <c r="C73" s="57" t="s">
        <v>115</v>
      </c>
      <c r="D73" s="67" t="s">
        <v>157</v>
      </c>
      <c r="E73" s="58"/>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4"/>
      <c r="CI73" s="42"/>
      <c r="CJ73" s="42"/>
    </row>
    <row r="74" spans="1:88" ht="19.2" x14ac:dyDescent="0.3">
      <c r="A74" s="64"/>
      <c r="B74" s="72">
        <v>71</v>
      </c>
      <c r="C74" s="57" t="s">
        <v>115</v>
      </c>
      <c r="D74" s="63" t="s">
        <v>299</v>
      </c>
      <c r="E74" s="58" t="s">
        <v>291</v>
      </c>
      <c r="F74" s="42">
        <v>4.3077249999999996</v>
      </c>
      <c r="G74" s="42">
        <v>4.3584709999999998</v>
      </c>
      <c r="H74" s="42">
        <v>5.393402</v>
      </c>
      <c r="I74" s="42">
        <v>4.370139</v>
      </c>
      <c r="J74" s="42">
        <v>3.6924959999999998</v>
      </c>
      <c r="K74" s="42">
        <v>4.3395210000000004</v>
      </c>
      <c r="L74" s="42">
        <v>2.7337159999999998</v>
      </c>
      <c r="M74" s="42">
        <v>3.0560510000000001</v>
      </c>
      <c r="N74" s="42">
        <v>2.5710419999999998</v>
      </c>
      <c r="O74" s="42">
        <v>3.4904480000000002</v>
      </c>
      <c r="P74" s="42">
        <v>2.7569129999999999</v>
      </c>
      <c r="Q74" s="42">
        <v>2.4002330000000001</v>
      </c>
      <c r="R74" s="42">
        <v>5.3159169999999998</v>
      </c>
      <c r="S74" s="42">
        <v>4.7472380000000003</v>
      </c>
      <c r="T74" s="42">
        <v>3.7560479999999998</v>
      </c>
      <c r="U74" s="42">
        <v>3.8534609999999998</v>
      </c>
      <c r="V74" s="42">
        <v>1.0254909999999999</v>
      </c>
      <c r="W74" s="42">
        <v>6.4596109999999998</v>
      </c>
      <c r="X74" s="42">
        <v>1.351955</v>
      </c>
      <c r="Y74" s="42">
        <v>3.9223629999999998</v>
      </c>
      <c r="Z74" s="42">
        <v>2.8611409999999999</v>
      </c>
      <c r="AA74" s="42">
        <v>3.4317340000000001</v>
      </c>
      <c r="AB74" s="42">
        <v>3.8758119999999998</v>
      </c>
      <c r="AC74" s="42">
        <v>4.7536959999999997</v>
      </c>
      <c r="AD74" s="42">
        <v>2.8864049999999999</v>
      </c>
      <c r="AE74" s="42">
        <v>3.6613739999999999</v>
      </c>
      <c r="AF74" s="42">
        <v>3.952394</v>
      </c>
      <c r="AG74" s="42">
        <v>3.7301060000000001</v>
      </c>
      <c r="AH74" s="42">
        <v>4.8761479999999997</v>
      </c>
      <c r="AI74" s="42">
        <v>2.3556409999999999</v>
      </c>
      <c r="AJ74" s="42">
        <v>5.1763139999999996</v>
      </c>
      <c r="AK74" s="42">
        <v>3.7233900000000002</v>
      </c>
      <c r="AL74" s="42">
        <v>5.1609389999999999</v>
      </c>
      <c r="AM74" s="42">
        <v>1.086241</v>
      </c>
      <c r="AN74" s="42">
        <v>6.147284</v>
      </c>
      <c r="AO74" s="42">
        <v>2.5685880000000001</v>
      </c>
      <c r="AP74" s="42">
        <v>2.2237040000000001</v>
      </c>
      <c r="AQ74" s="42">
        <v>3.266975</v>
      </c>
      <c r="AR74" s="42">
        <v>2.5930719999999998</v>
      </c>
      <c r="AS74" s="42">
        <v>3.3691949999999999</v>
      </c>
      <c r="AT74" s="42">
        <v>4.2395659999999999</v>
      </c>
      <c r="AU74" s="42">
        <v>5.9137219999999999</v>
      </c>
      <c r="AV74" s="42">
        <v>3.2437580000000001</v>
      </c>
      <c r="AW74" s="42">
        <v>5.7536050000000003</v>
      </c>
      <c r="AX74" s="42">
        <v>4.5348090000000001</v>
      </c>
      <c r="AY74" s="42">
        <v>4.2407659999999998</v>
      </c>
      <c r="AZ74" s="42">
        <v>7.9554369999999999</v>
      </c>
      <c r="BA74" s="42">
        <v>2.2109809999999999</v>
      </c>
      <c r="BB74" s="42">
        <v>4.0249740000000003</v>
      </c>
      <c r="BC74" s="42">
        <v>5.6413580000000003</v>
      </c>
      <c r="BD74" s="42">
        <v>3.1160410000000001</v>
      </c>
      <c r="BE74" s="42">
        <v>6.285609</v>
      </c>
      <c r="BF74" s="42">
        <v>3.0560939999999999</v>
      </c>
      <c r="BG74" s="42">
        <v>2.6190630000000001</v>
      </c>
      <c r="BH74" s="42">
        <v>4.2165369999999998</v>
      </c>
      <c r="BI74" s="42">
        <v>6.6313180000000003</v>
      </c>
      <c r="BJ74" s="42">
        <v>4.7866749999999998</v>
      </c>
      <c r="BK74" s="42">
        <v>1.8824719999999999</v>
      </c>
      <c r="BL74" s="42">
        <v>4.8376590000000004</v>
      </c>
      <c r="BM74" s="42">
        <v>4.3734719999999996</v>
      </c>
      <c r="BN74" s="42">
        <v>0.42977739999999998</v>
      </c>
      <c r="BO74" s="42">
        <v>3.1818870000000001</v>
      </c>
      <c r="BP74" s="42">
        <v>2.165791</v>
      </c>
      <c r="BQ74" s="42">
        <v>5.4935409999999996</v>
      </c>
      <c r="BR74" s="42">
        <v>1.0993919999999999</v>
      </c>
      <c r="BS74" s="42">
        <v>2.7770109999999999</v>
      </c>
      <c r="BT74" s="42">
        <v>2.2173560000000001</v>
      </c>
      <c r="BU74" s="42">
        <v>3.5059010000000002</v>
      </c>
      <c r="BV74" s="42">
        <v>3.2698239999999998</v>
      </c>
      <c r="BW74" s="42">
        <v>3.3650419999999999</v>
      </c>
      <c r="BX74" s="42">
        <v>3.7926120000000001</v>
      </c>
      <c r="BY74" s="42">
        <v>1.5203990000000001</v>
      </c>
      <c r="BZ74" s="42">
        <v>5.1038740000000002</v>
      </c>
      <c r="CA74" s="42">
        <v>6.2941140000000004</v>
      </c>
      <c r="CB74" s="42">
        <v>3.1462599999999998</v>
      </c>
      <c r="CC74" s="42">
        <v>7.0435530000000002</v>
      </c>
      <c r="CD74" s="42">
        <v>7.0020939999999996</v>
      </c>
      <c r="CE74" s="42">
        <v>7.0021170000000001</v>
      </c>
      <c r="CF74" s="42">
        <v>2.175554</v>
      </c>
      <c r="CG74" s="42">
        <v>4.5227589999999998</v>
      </c>
      <c r="CH74" s="44">
        <f t="shared" ref="CH74:CH76" si="16">AVERAGE(I74,L74,N74:O74,R74:S74,W74,Y74,AA74,AE74,AJ74,AL74,AN74:AO74,AS74,AU74:AX74,BB74:BC74,BE74:BF74,BJ74,BL74,BQ74,BZ74:CA74,CC74:CE74)</f>
        <v>4.8110792903225796</v>
      </c>
      <c r="CI74" s="42">
        <f t="shared" ref="CI74:CI76" si="17">AVERAGE(T74,AE74,O74,AQ74,AY74)</f>
        <v>3.6831222000000006</v>
      </c>
      <c r="CJ74" s="42">
        <f t="shared" ref="CJ74:CJ76" si="18">AVERAGE(L74,N74,AS74,BJ74,BQ74)</f>
        <v>3.7908338000000001</v>
      </c>
    </row>
    <row r="75" spans="1:88" ht="19.2" x14ac:dyDescent="0.3">
      <c r="A75" s="64"/>
      <c r="B75" s="72">
        <v>72</v>
      </c>
      <c r="C75" s="57" t="s">
        <v>115</v>
      </c>
      <c r="D75" s="63" t="s">
        <v>300</v>
      </c>
      <c r="E75" s="58" t="s">
        <v>291</v>
      </c>
      <c r="F75" s="42">
        <v>9.4559339999999992</v>
      </c>
      <c r="G75" s="42">
        <v>15.112550000000001</v>
      </c>
      <c r="H75" s="42">
        <v>11.13547</v>
      </c>
      <c r="I75" s="42">
        <v>6.275639</v>
      </c>
      <c r="J75" s="42">
        <v>12.746560000000001</v>
      </c>
      <c r="K75" s="42">
        <v>12.716379999999999</v>
      </c>
      <c r="L75" s="42">
        <v>6.3329700000000004</v>
      </c>
      <c r="M75" s="42">
        <v>12.68502</v>
      </c>
      <c r="N75" s="42">
        <v>3.7070349999999999</v>
      </c>
      <c r="O75" s="42">
        <v>15.56179</v>
      </c>
      <c r="P75" s="42">
        <v>16.154489999999999</v>
      </c>
      <c r="Q75" s="42">
        <v>16.36589</v>
      </c>
      <c r="R75" s="42">
        <v>12.113390000000001</v>
      </c>
      <c r="S75" s="42">
        <v>8.7184919999999995</v>
      </c>
      <c r="T75" s="42">
        <v>16.183720000000001</v>
      </c>
      <c r="U75" s="42">
        <v>14.80931</v>
      </c>
      <c r="V75" s="42">
        <v>14.47151</v>
      </c>
      <c r="W75" s="42">
        <v>9.3652300000000004</v>
      </c>
      <c r="X75" s="42">
        <v>12.42346</v>
      </c>
      <c r="Y75" s="42">
        <v>17.707630000000002</v>
      </c>
      <c r="Z75" s="42">
        <v>13.02407</v>
      </c>
      <c r="AA75" s="42">
        <v>8.7772059999999996</v>
      </c>
      <c r="AB75" s="42">
        <v>16.46716</v>
      </c>
      <c r="AC75" s="42">
        <v>10.042920000000001</v>
      </c>
      <c r="AD75" s="42">
        <v>9.5885649999999991</v>
      </c>
      <c r="AE75" s="42">
        <v>13.169499999999999</v>
      </c>
      <c r="AF75" s="42">
        <v>5.9228699999999996</v>
      </c>
      <c r="AG75" s="42">
        <v>14.763859999999999</v>
      </c>
      <c r="AH75" s="42">
        <v>11.023619999999999</v>
      </c>
      <c r="AI75" s="42">
        <v>14.997590000000001</v>
      </c>
      <c r="AJ75" s="42">
        <v>8.8979359999999996</v>
      </c>
      <c r="AK75" s="42">
        <v>11.62373</v>
      </c>
      <c r="AL75" s="42">
        <v>14.24935</v>
      </c>
      <c r="AM75" s="42">
        <v>11.402749999999999</v>
      </c>
      <c r="AN75" s="42">
        <v>9.6405049999999992</v>
      </c>
      <c r="AO75" s="42">
        <v>8.830228</v>
      </c>
      <c r="AP75" s="42">
        <v>14.882070000000001</v>
      </c>
      <c r="AQ75" s="42">
        <v>12.31894</v>
      </c>
      <c r="AR75" s="42">
        <v>8.3440480000000008</v>
      </c>
      <c r="AS75" s="42">
        <v>5.8945889999999999</v>
      </c>
      <c r="AT75" s="42">
        <v>9.8930699999999998</v>
      </c>
      <c r="AU75" s="42">
        <v>11.77267</v>
      </c>
      <c r="AV75" s="42">
        <v>11.0695</v>
      </c>
      <c r="AW75" s="42">
        <v>6.1738799999999996</v>
      </c>
      <c r="AX75" s="42">
        <v>10.182539999999999</v>
      </c>
      <c r="AY75" s="42">
        <v>16.841519999999999</v>
      </c>
      <c r="AZ75" s="42">
        <v>13.56822</v>
      </c>
      <c r="BA75" s="42">
        <v>16.675339999999998</v>
      </c>
      <c r="BB75" s="42">
        <v>5.318327</v>
      </c>
      <c r="BC75" s="42">
        <v>7.6127609999999999</v>
      </c>
      <c r="BD75" s="42">
        <v>12.28938</v>
      </c>
      <c r="BE75" s="42">
        <v>10.42507</v>
      </c>
      <c r="BF75" s="42">
        <v>12.1252</v>
      </c>
      <c r="BG75" s="42">
        <v>12.40849</v>
      </c>
      <c r="BH75" s="42">
        <v>8.8971040000000006</v>
      </c>
      <c r="BI75" s="42">
        <v>17.36769</v>
      </c>
      <c r="BJ75" s="42">
        <v>7.9751560000000001</v>
      </c>
      <c r="BK75" s="42">
        <v>13.62494</v>
      </c>
      <c r="BL75" s="42">
        <v>6.9127830000000001</v>
      </c>
      <c r="BM75" s="42">
        <v>16.031780000000001</v>
      </c>
      <c r="BN75" s="42">
        <v>3.9242859999999999</v>
      </c>
      <c r="BO75" s="42">
        <v>10.76384</v>
      </c>
      <c r="BP75" s="42">
        <v>11.34699</v>
      </c>
      <c r="BQ75" s="42">
        <v>4.4727540000000001</v>
      </c>
      <c r="BR75" s="42">
        <v>13.4704</v>
      </c>
      <c r="BS75" s="42">
        <v>5.91608</v>
      </c>
      <c r="BT75" s="42">
        <v>18.53096</v>
      </c>
      <c r="BU75" s="42">
        <v>12.89719</v>
      </c>
      <c r="BV75" s="42">
        <v>11.913209999999999</v>
      </c>
      <c r="BW75" s="42">
        <v>11.297169999999999</v>
      </c>
      <c r="BX75" s="42">
        <v>16.186199999999999</v>
      </c>
      <c r="BY75" s="42">
        <v>13.376749999999999</v>
      </c>
      <c r="BZ75" s="42">
        <v>5.1701800000000002</v>
      </c>
      <c r="CA75" s="42">
        <v>12.93778</v>
      </c>
      <c r="CB75" s="42">
        <v>14.04349</v>
      </c>
      <c r="CC75" s="42">
        <v>9.5545310000000008</v>
      </c>
      <c r="CD75" s="42">
        <v>6.3080590000000001</v>
      </c>
      <c r="CE75" s="42">
        <v>7.8020800000000001</v>
      </c>
      <c r="CF75" s="42">
        <v>16.786709999999999</v>
      </c>
      <c r="CG75" s="42">
        <v>9.9514759999999995</v>
      </c>
      <c r="CH75" s="44">
        <f t="shared" si="16"/>
        <v>9.1953148709677421</v>
      </c>
      <c r="CI75" s="42">
        <f t="shared" si="17"/>
        <v>14.815093999999998</v>
      </c>
      <c r="CJ75" s="42">
        <f t="shared" si="18"/>
        <v>5.6765008000000012</v>
      </c>
    </row>
    <row r="76" spans="1:88" ht="19.2" x14ac:dyDescent="0.3">
      <c r="A76" s="64"/>
      <c r="B76" s="72">
        <v>73</v>
      </c>
      <c r="C76" s="57" t="s">
        <v>115</v>
      </c>
      <c r="D76" s="63" t="s">
        <v>301</v>
      </c>
      <c r="E76" s="58" t="s">
        <v>291</v>
      </c>
      <c r="F76" s="42">
        <v>18.07789</v>
      </c>
      <c r="G76" s="42">
        <v>23.83304</v>
      </c>
      <c r="H76" s="42">
        <v>19.528469999999999</v>
      </c>
      <c r="I76" s="42">
        <v>13.67929</v>
      </c>
      <c r="J76" s="42">
        <v>17.018830000000001</v>
      </c>
      <c r="K76" s="42">
        <v>20.63729</v>
      </c>
      <c r="L76" s="42">
        <v>13.66657</v>
      </c>
      <c r="M76" s="42">
        <v>19.287769999999998</v>
      </c>
      <c r="N76" s="42">
        <v>11.514849999999999</v>
      </c>
      <c r="O76" s="42">
        <v>24.81391</v>
      </c>
      <c r="P76" s="42">
        <v>22.838899999999999</v>
      </c>
      <c r="Q76" s="42">
        <v>20.336300000000001</v>
      </c>
      <c r="R76" s="42">
        <v>21.08484</v>
      </c>
      <c r="S76" s="42">
        <v>17.265550000000001</v>
      </c>
      <c r="T76" s="42">
        <v>21.052630000000001</v>
      </c>
      <c r="U76" s="42">
        <v>23.908470000000001</v>
      </c>
      <c r="V76" s="42">
        <v>17.42774</v>
      </c>
      <c r="W76" s="42">
        <v>22.330629999999999</v>
      </c>
      <c r="X76" s="42">
        <v>16.941189999999999</v>
      </c>
      <c r="Y76" s="42">
        <v>24.72156</v>
      </c>
      <c r="Z76" s="42">
        <v>19.193239999999999</v>
      </c>
      <c r="AA76" s="42">
        <v>15.26</v>
      </c>
      <c r="AB76" s="42">
        <v>22.027249999999999</v>
      </c>
      <c r="AC76" s="42">
        <v>19.39866</v>
      </c>
      <c r="AD76" s="42">
        <v>16.041979999999999</v>
      </c>
      <c r="AE76" s="42">
        <v>20.432929999999999</v>
      </c>
      <c r="AF76" s="42">
        <v>15.104699999999999</v>
      </c>
      <c r="AG76" s="42">
        <v>20.378240000000002</v>
      </c>
      <c r="AH76" s="42">
        <v>19.749320000000001</v>
      </c>
      <c r="AI76" s="42">
        <v>19.932770000000001</v>
      </c>
      <c r="AJ76" s="42">
        <v>18.426259999999999</v>
      </c>
      <c r="AK76" s="42">
        <v>19.006129999999999</v>
      </c>
      <c r="AL76" s="42">
        <v>24.295570000000001</v>
      </c>
      <c r="AM76" s="42">
        <v>16.458559999999999</v>
      </c>
      <c r="AN76" s="42">
        <v>19.474430000000002</v>
      </c>
      <c r="AO76" s="42">
        <v>13.98542</v>
      </c>
      <c r="AP76" s="42">
        <v>19.3383</v>
      </c>
      <c r="AQ76" s="42">
        <v>18.226659999999999</v>
      </c>
      <c r="AR76" s="42">
        <v>14.574909999999999</v>
      </c>
      <c r="AS76" s="42">
        <v>15.76257</v>
      </c>
      <c r="AT76" s="42">
        <v>17.031179999999999</v>
      </c>
      <c r="AU76" s="42">
        <v>20.618950000000002</v>
      </c>
      <c r="AV76" s="42">
        <v>18.509499999999999</v>
      </c>
      <c r="AW76" s="42">
        <v>18.076319999999999</v>
      </c>
      <c r="AX76" s="42">
        <v>18.81879</v>
      </c>
      <c r="AY76" s="42">
        <v>24.144210000000001</v>
      </c>
      <c r="AZ76" s="42">
        <v>21.680340000000001</v>
      </c>
      <c r="BA76" s="42">
        <v>21.326930000000001</v>
      </c>
      <c r="BB76" s="42">
        <v>12.319240000000001</v>
      </c>
      <c r="BC76" s="42">
        <v>18.770199999999999</v>
      </c>
      <c r="BD76" s="42">
        <v>20.457509999999999</v>
      </c>
      <c r="BE76" s="42">
        <v>22.516670000000001</v>
      </c>
      <c r="BF76" s="42">
        <v>17.865290000000002</v>
      </c>
      <c r="BG76" s="42">
        <v>19.131930000000001</v>
      </c>
      <c r="BH76" s="42">
        <v>19.077960000000001</v>
      </c>
      <c r="BI76" s="42">
        <v>25.552379999999999</v>
      </c>
      <c r="BJ76" s="42">
        <v>13.93824</v>
      </c>
      <c r="BK76" s="42">
        <v>18.520569999999999</v>
      </c>
      <c r="BL76" s="42">
        <v>19.369869999999999</v>
      </c>
      <c r="BM76" s="42">
        <v>21.640529999999998</v>
      </c>
      <c r="BN76" s="42">
        <v>9.2021560000000004</v>
      </c>
      <c r="BO76" s="42">
        <v>16.488420000000001</v>
      </c>
      <c r="BP76" s="42">
        <v>16.841670000000001</v>
      </c>
      <c r="BQ76" s="42">
        <v>15.7819</v>
      </c>
      <c r="BR76" s="42">
        <v>17.87593</v>
      </c>
      <c r="BS76" s="42">
        <v>12.59023</v>
      </c>
      <c r="BT76" s="42">
        <v>24.902329999999999</v>
      </c>
      <c r="BU76" s="42">
        <v>18.927669999999999</v>
      </c>
      <c r="BV76" s="42">
        <v>16.711559999999999</v>
      </c>
      <c r="BW76" s="42">
        <v>17.930820000000001</v>
      </c>
      <c r="BX76" s="42">
        <v>24.22325</v>
      </c>
      <c r="BY76" s="42">
        <v>16.595400000000001</v>
      </c>
      <c r="BZ76" s="42">
        <v>12.196059999999999</v>
      </c>
      <c r="CA76" s="42">
        <v>20.646090000000001</v>
      </c>
      <c r="CB76" s="42">
        <v>19.590599999999998</v>
      </c>
      <c r="CC76" s="42">
        <v>20.550899999999999</v>
      </c>
      <c r="CD76" s="42">
        <v>24.623370000000001</v>
      </c>
      <c r="CE76" s="42">
        <v>18.2714</v>
      </c>
      <c r="CF76" s="42">
        <v>19.83738</v>
      </c>
      <c r="CG76" s="42">
        <v>18.505469999999999</v>
      </c>
      <c r="CH76" s="44">
        <f t="shared" si="16"/>
        <v>18.373779677419353</v>
      </c>
      <c r="CI76" s="42">
        <f t="shared" si="17"/>
        <v>21.734068000000001</v>
      </c>
      <c r="CJ76" s="42">
        <f t="shared" si="18"/>
        <v>14.132826</v>
      </c>
    </row>
    <row r="77" spans="1:88" ht="19.2" x14ac:dyDescent="0.3">
      <c r="B77" s="72">
        <v>74</v>
      </c>
      <c r="C77" s="57" t="s">
        <v>115</v>
      </c>
      <c r="D77" s="63"/>
      <c r="E77" s="58"/>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4"/>
      <c r="CI77" s="42"/>
      <c r="CJ77" s="42"/>
    </row>
    <row r="78" spans="1:88" ht="19.2" x14ac:dyDescent="0.3">
      <c r="B78" s="72">
        <v>75</v>
      </c>
      <c r="C78" s="57" t="s">
        <v>115</v>
      </c>
      <c r="D78" s="63"/>
      <c r="E78" s="58"/>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4"/>
      <c r="CI78" s="42"/>
      <c r="CJ78" s="42"/>
    </row>
    <row r="79" spans="1:88" ht="19.2" x14ac:dyDescent="0.3">
      <c r="B79" s="72">
        <v>76</v>
      </c>
      <c r="C79" s="57" t="s">
        <v>115</v>
      </c>
      <c r="D79" s="67" t="s">
        <v>158</v>
      </c>
      <c r="E79" s="58"/>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7"/>
      <c r="CI79" s="42"/>
      <c r="CJ79" s="42"/>
    </row>
    <row r="80" spans="1:88" ht="19.2" x14ac:dyDescent="0.3">
      <c r="B80" s="72">
        <v>77</v>
      </c>
      <c r="C80" s="57" t="s">
        <v>115</v>
      </c>
      <c r="D80" s="63" t="s">
        <v>242</v>
      </c>
      <c r="E80" s="58" t="s">
        <v>84</v>
      </c>
      <c r="F80" s="45">
        <v>2.9</v>
      </c>
      <c r="G80" s="45">
        <v>7</v>
      </c>
      <c r="H80" s="45">
        <v>6.3</v>
      </c>
      <c r="I80" s="45">
        <v>5.3</v>
      </c>
      <c r="J80" s="45">
        <v>11.4</v>
      </c>
      <c r="K80" s="45">
        <v>5.3</v>
      </c>
      <c r="L80" s="45">
        <v>3.8</v>
      </c>
      <c r="M80" s="45">
        <v>9.1</v>
      </c>
      <c r="N80" s="45">
        <v>2.9</v>
      </c>
      <c r="O80" s="45">
        <v>4.2</v>
      </c>
      <c r="P80" s="45">
        <v>2.5</v>
      </c>
      <c r="Q80" s="45">
        <v>6.3</v>
      </c>
      <c r="R80" s="45">
        <v>4.4000000000000004</v>
      </c>
      <c r="S80" s="45">
        <v>4.0999999999999996</v>
      </c>
      <c r="T80" s="45">
        <v>9</v>
      </c>
      <c r="U80" s="45">
        <v>7.6</v>
      </c>
      <c r="V80" s="45">
        <v>5</v>
      </c>
      <c r="W80" s="45">
        <v>6.4</v>
      </c>
      <c r="X80" s="45">
        <v>11.1</v>
      </c>
      <c r="Y80" s="45">
        <v>8.1</v>
      </c>
      <c r="Z80" s="45">
        <v>21.3</v>
      </c>
      <c r="AA80" s="45">
        <v>3.3</v>
      </c>
      <c r="AB80" s="45">
        <v>12.2</v>
      </c>
      <c r="AC80" s="45">
        <v>2.9</v>
      </c>
      <c r="AD80" s="45">
        <v>5.9</v>
      </c>
      <c r="AE80" s="45">
        <v>7.3</v>
      </c>
      <c r="AF80" s="45">
        <v>4.8</v>
      </c>
      <c r="AG80" s="45">
        <v>8.6</v>
      </c>
      <c r="AH80" s="45">
        <v>7.6</v>
      </c>
      <c r="AI80" s="45">
        <v>6.8</v>
      </c>
      <c r="AJ80" s="45">
        <v>4.3</v>
      </c>
      <c r="AK80" s="45">
        <v>14.2</v>
      </c>
      <c r="AL80" s="45">
        <v>4.9000000000000004</v>
      </c>
      <c r="AM80" s="45">
        <v>3.6</v>
      </c>
      <c r="AN80" s="45">
        <v>3.9</v>
      </c>
      <c r="AO80" s="45">
        <v>5.8</v>
      </c>
      <c r="AP80" s="45">
        <v>9.3000000000000007</v>
      </c>
      <c r="AQ80" s="45">
        <v>7.2</v>
      </c>
      <c r="AR80" s="45">
        <v>4.8</v>
      </c>
      <c r="AS80" s="45">
        <v>2.2999999999999998</v>
      </c>
      <c r="AT80" s="45">
        <v>4.3</v>
      </c>
      <c r="AU80" s="45">
        <v>6.3</v>
      </c>
      <c r="AV80" s="45">
        <v>5.0999999999999996</v>
      </c>
      <c r="AW80" s="45">
        <v>5.0999999999999996</v>
      </c>
      <c r="AX80" s="45">
        <v>3.2</v>
      </c>
      <c r="AY80" s="45">
        <v>9.5</v>
      </c>
      <c r="AZ80" s="45">
        <v>5.6</v>
      </c>
      <c r="BA80" s="45">
        <v>4.3</v>
      </c>
      <c r="BB80" s="45">
        <v>2.2000000000000002</v>
      </c>
      <c r="BC80" s="45">
        <v>4.5999999999999996</v>
      </c>
      <c r="BD80" s="45">
        <v>4.5</v>
      </c>
      <c r="BE80" s="45">
        <v>5.2</v>
      </c>
      <c r="BF80" s="45">
        <v>4.7</v>
      </c>
      <c r="BG80" s="45">
        <v>9.1</v>
      </c>
      <c r="BH80" s="45">
        <v>4.5</v>
      </c>
      <c r="BI80" s="45">
        <v>2.8</v>
      </c>
      <c r="BJ80" s="45">
        <v>10.5</v>
      </c>
      <c r="BK80" s="45">
        <v>2.2000000000000002</v>
      </c>
      <c r="BL80" s="45">
        <v>7.3</v>
      </c>
      <c r="BM80" s="45">
        <v>3.3</v>
      </c>
      <c r="BN80" s="45">
        <v>2.7</v>
      </c>
      <c r="BO80" s="45">
        <v>5.9</v>
      </c>
      <c r="BP80" s="45">
        <v>4.3</v>
      </c>
      <c r="BQ80" s="45">
        <v>3.9</v>
      </c>
      <c r="BR80" s="45">
        <v>5.4</v>
      </c>
      <c r="BS80" s="45">
        <v>2.6</v>
      </c>
      <c r="BT80" s="45">
        <v>13.2</v>
      </c>
      <c r="BU80" s="45">
        <v>4.7</v>
      </c>
      <c r="BV80" s="45">
        <v>6.7</v>
      </c>
      <c r="BW80" s="45">
        <v>10.199999999999999</v>
      </c>
      <c r="BX80" s="45">
        <v>5.3</v>
      </c>
      <c r="BY80" s="45">
        <v>3.7</v>
      </c>
      <c r="BZ80" s="45">
        <v>3.9</v>
      </c>
      <c r="CA80" s="45">
        <v>3.6</v>
      </c>
      <c r="CB80" s="45">
        <v>8.3000000000000007</v>
      </c>
      <c r="CC80" s="45">
        <v>3.5</v>
      </c>
      <c r="CD80" s="45">
        <v>10</v>
      </c>
      <c r="CE80" s="45">
        <v>6</v>
      </c>
      <c r="CF80" s="45">
        <v>4.9000000000000004</v>
      </c>
      <c r="CG80" s="45">
        <v>5.3</v>
      </c>
      <c r="CH80" s="44">
        <f t="shared" ref="CH80:CH85" si="19">AVERAGE(I80,L80,N80:O80,R80:S80,W80,Y80,AA80,AE80,AJ80,AL80,AN80:AO80,AS80,AU80:AX80,BB80:BC80,BE80:BF80,BJ80,BL80,BQ80,BZ80:CA80,CC80:CE80)</f>
        <v>5.0354838709677407</v>
      </c>
      <c r="CI80" s="42">
        <f t="shared" ref="CI80:CI85" si="20">AVERAGE(T80,AE80,O80,AQ80,AY80)</f>
        <v>7.44</v>
      </c>
      <c r="CJ80" s="42">
        <f t="shared" ref="CJ80:CJ85" si="21">AVERAGE(L80,N80,AS80,BJ80,BQ80)</f>
        <v>4.68</v>
      </c>
    </row>
    <row r="81" spans="2:88" ht="19.2" x14ac:dyDescent="0.3">
      <c r="B81" s="72">
        <v>78</v>
      </c>
      <c r="C81" s="57" t="s">
        <v>115</v>
      </c>
      <c r="D81" s="63" t="s">
        <v>243</v>
      </c>
      <c r="E81" s="58" t="s">
        <v>119</v>
      </c>
      <c r="F81" s="42"/>
      <c r="G81" s="42"/>
      <c r="H81" s="42"/>
      <c r="I81" s="45">
        <v>46.4</v>
      </c>
      <c r="J81" s="45"/>
      <c r="K81" s="42"/>
      <c r="L81" s="45">
        <v>60</v>
      </c>
      <c r="M81" s="42"/>
      <c r="N81" s="45">
        <v>53.5</v>
      </c>
      <c r="O81" s="45">
        <v>50.6</v>
      </c>
      <c r="P81" s="42"/>
      <c r="Q81" s="42"/>
      <c r="R81" s="45">
        <v>56.5</v>
      </c>
      <c r="S81" s="45">
        <v>42.1</v>
      </c>
      <c r="T81" s="42"/>
      <c r="U81" s="42"/>
      <c r="V81" s="42"/>
      <c r="W81" s="45">
        <v>52.9</v>
      </c>
      <c r="X81" s="42"/>
      <c r="Y81" s="45">
        <v>50.1</v>
      </c>
      <c r="Z81" s="42"/>
      <c r="AA81" s="45">
        <v>50.4</v>
      </c>
      <c r="AB81" s="42"/>
      <c r="AC81" s="42"/>
      <c r="AD81" s="42"/>
      <c r="AE81" s="45">
        <v>24.7</v>
      </c>
      <c r="AF81" s="42"/>
      <c r="AG81" s="42"/>
      <c r="AH81" s="42"/>
      <c r="AI81" s="42"/>
      <c r="AJ81" s="45">
        <v>56.5</v>
      </c>
      <c r="AK81" s="42"/>
      <c r="AL81" s="45">
        <v>52.2</v>
      </c>
      <c r="AM81" s="42"/>
      <c r="AN81" s="45">
        <v>47.1</v>
      </c>
      <c r="AO81" s="45">
        <v>54.2</v>
      </c>
      <c r="AP81" s="42"/>
      <c r="AQ81" s="42"/>
      <c r="AR81" s="42"/>
      <c r="AS81" s="45">
        <v>53.3</v>
      </c>
      <c r="AT81" s="42"/>
      <c r="AU81" s="45">
        <v>46.9</v>
      </c>
      <c r="AV81" s="45">
        <v>58.3</v>
      </c>
      <c r="AW81" s="45">
        <v>55.6</v>
      </c>
      <c r="AX81" s="45">
        <v>58.7</v>
      </c>
      <c r="AY81" s="42"/>
      <c r="AZ81" s="42"/>
      <c r="BA81" s="42"/>
      <c r="BB81" s="45">
        <v>34.799999999999997</v>
      </c>
      <c r="BC81" s="45">
        <v>42.6</v>
      </c>
      <c r="BD81" s="42"/>
      <c r="BE81" s="45">
        <v>37.5</v>
      </c>
      <c r="BF81" s="45">
        <v>55.9</v>
      </c>
      <c r="BG81" s="42"/>
      <c r="BH81" s="42"/>
      <c r="BI81" s="42"/>
      <c r="BJ81" s="45">
        <v>51.9</v>
      </c>
      <c r="BK81" s="42"/>
      <c r="BL81" s="45">
        <v>50.1</v>
      </c>
      <c r="BM81" s="42"/>
      <c r="BN81" s="42"/>
      <c r="BO81" s="42"/>
      <c r="BP81" s="42"/>
      <c r="BQ81" s="45">
        <v>50.8</v>
      </c>
      <c r="BR81" s="42"/>
      <c r="BS81" s="42"/>
      <c r="BT81" s="42"/>
      <c r="BU81" s="42"/>
      <c r="BV81" s="42"/>
      <c r="BW81" s="42"/>
      <c r="BX81" s="42"/>
      <c r="BY81" s="42"/>
      <c r="BZ81" s="45">
        <v>44.7</v>
      </c>
      <c r="CA81" s="45">
        <v>69.8</v>
      </c>
      <c r="CB81" s="42"/>
      <c r="CC81" s="45">
        <v>52.6</v>
      </c>
      <c r="CD81" s="45">
        <v>66.599999999999994</v>
      </c>
      <c r="CE81" s="45">
        <v>55.1</v>
      </c>
      <c r="CF81" s="42"/>
      <c r="CG81" s="42"/>
      <c r="CH81" s="44">
        <f t="shared" si="19"/>
        <v>51.045161290322575</v>
      </c>
      <c r="CI81" s="42">
        <f t="shared" si="20"/>
        <v>37.65</v>
      </c>
      <c r="CJ81" s="42">
        <f t="shared" si="21"/>
        <v>53.9</v>
      </c>
    </row>
    <row r="82" spans="2:88" ht="19.2" x14ac:dyDescent="0.3">
      <c r="B82" s="72">
        <v>79</v>
      </c>
      <c r="C82" s="57" t="s">
        <v>115</v>
      </c>
      <c r="D82" s="63" t="s">
        <v>244</v>
      </c>
      <c r="E82" s="58" t="s">
        <v>119</v>
      </c>
      <c r="F82" s="42"/>
      <c r="G82" s="42"/>
      <c r="H82" s="42"/>
      <c r="I82" s="45">
        <v>17.8</v>
      </c>
      <c r="J82" s="45"/>
      <c r="K82" s="42"/>
      <c r="L82" s="45">
        <v>12.4</v>
      </c>
      <c r="M82" s="42"/>
      <c r="N82" s="45">
        <v>23.8</v>
      </c>
      <c r="O82" s="45">
        <v>26.6</v>
      </c>
      <c r="P82" s="42"/>
      <c r="Q82" s="42"/>
      <c r="R82" s="45">
        <v>18.8</v>
      </c>
      <c r="S82" s="45">
        <v>15.5</v>
      </c>
      <c r="T82" s="42"/>
      <c r="U82" s="42"/>
      <c r="V82" s="42"/>
      <c r="W82" s="45">
        <v>14.2</v>
      </c>
      <c r="X82" s="42"/>
      <c r="Y82" s="45">
        <v>19.2</v>
      </c>
      <c r="Z82" s="42"/>
      <c r="AA82" s="45">
        <v>12.9</v>
      </c>
      <c r="AB82" s="42"/>
      <c r="AC82" s="42"/>
      <c r="AD82" s="42"/>
      <c r="AE82" s="45">
        <v>12.9</v>
      </c>
      <c r="AF82" s="42"/>
      <c r="AG82" s="42"/>
      <c r="AH82" s="42"/>
      <c r="AI82" s="42"/>
      <c r="AJ82" s="45">
        <v>29.1</v>
      </c>
      <c r="AK82" s="42"/>
      <c r="AL82" s="45">
        <v>9.5</v>
      </c>
      <c r="AM82" s="42"/>
      <c r="AN82" s="45">
        <v>21.3</v>
      </c>
      <c r="AO82" s="45">
        <v>17.100000000000001</v>
      </c>
      <c r="AP82" s="42"/>
      <c r="AQ82" s="42"/>
      <c r="AR82" s="42"/>
      <c r="AS82" s="45">
        <v>20.6</v>
      </c>
      <c r="AT82" s="42"/>
      <c r="AU82" s="45">
        <v>24.9</v>
      </c>
      <c r="AV82" s="45">
        <v>25.5</v>
      </c>
      <c r="AW82" s="45">
        <v>15.8</v>
      </c>
      <c r="AX82" s="45">
        <v>19</v>
      </c>
      <c r="AY82" s="42"/>
      <c r="AZ82" s="42"/>
      <c r="BA82" s="42"/>
      <c r="BB82" s="45">
        <v>9.4</v>
      </c>
      <c r="BC82" s="45">
        <v>37.4</v>
      </c>
      <c r="BD82" s="42"/>
      <c r="BE82" s="45">
        <v>24.4</v>
      </c>
      <c r="BF82" s="45">
        <v>12.8</v>
      </c>
      <c r="BG82" s="42"/>
      <c r="BH82" s="42"/>
      <c r="BI82" s="42"/>
      <c r="BJ82" s="45">
        <v>17.5</v>
      </c>
      <c r="BK82" s="42"/>
      <c r="BL82" s="45">
        <v>18.8</v>
      </c>
      <c r="BM82" s="42"/>
      <c r="BN82" s="42"/>
      <c r="BO82" s="42"/>
      <c r="BP82" s="42"/>
      <c r="BQ82" s="45">
        <v>17.100000000000001</v>
      </c>
      <c r="BR82" s="42"/>
      <c r="BS82" s="42"/>
      <c r="BT82" s="42"/>
      <c r="BU82" s="42"/>
      <c r="BV82" s="42"/>
      <c r="BW82" s="42"/>
      <c r="BX82" s="42"/>
      <c r="BY82" s="42"/>
      <c r="BZ82" s="45">
        <v>10.9</v>
      </c>
      <c r="CA82" s="45">
        <v>28.8</v>
      </c>
      <c r="CB82" s="42"/>
      <c r="CC82" s="45">
        <v>17.899999999999999</v>
      </c>
      <c r="CD82" s="45">
        <v>27.1</v>
      </c>
      <c r="CE82" s="45">
        <v>19</v>
      </c>
      <c r="CF82" s="42"/>
      <c r="CG82" s="42"/>
      <c r="CH82" s="44">
        <f t="shared" si="19"/>
        <v>19.290322580645157</v>
      </c>
      <c r="CI82" s="42">
        <f t="shared" si="20"/>
        <v>19.75</v>
      </c>
      <c r="CJ82" s="42">
        <f t="shared" si="21"/>
        <v>18.28</v>
      </c>
    </row>
    <row r="83" spans="2:88" ht="19.2" x14ac:dyDescent="0.3">
      <c r="B83" s="72">
        <v>80</v>
      </c>
      <c r="C83" s="57" t="s">
        <v>115</v>
      </c>
      <c r="D83" s="63" t="s">
        <v>245</v>
      </c>
      <c r="E83" s="58" t="s">
        <v>119</v>
      </c>
      <c r="F83" s="42"/>
      <c r="G83" s="42"/>
      <c r="H83" s="42"/>
      <c r="I83" s="45">
        <v>15.2</v>
      </c>
      <c r="J83" s="45"/>
      <c r="K83" s="42"/>
      <c r="L83" s="45">
        <v>9.1</v>
      </c>
      <c r="M83" s="42"/>
      <c r="N83" s="45">
        <v>19</v>
      </c>
      <c r="O83" s="45">
        <v>22.8</v>
      </c>
      <c r="P83" s="42"/>
      <c r="Q83" s="42"/>
      <c r="R83" s="45">
        <v>13.9</v>
      </c>
      <c r="S83" s="45">
        <v>12.2</v>
      </c>
      <c r="T83" s="42"/>
      <c r="U83" s="42"/>
      <c r="V83" s="42"/>
      <c r="W83" s="45">
        <v>15.4</v>
      </c>
      <c r="X83" s="42"/>
      <c r="Y83" s="45">
        <v>19.399999999999999</v>
      </c>
      <c r="Z83" s="42"/>
      <c r="AA83" s="45">
        <v>16.600000000000001</v>
      </c>
      <c r="AB83" s="42"/>
      <c r="AC83" s="42"/>
      <c r="AD83" s="42"/>
      <c r="AE83" s="45">
        <v>10.9</v>
      </c>
      <c r="AF83" s="42"/>
      <c r="AG83" s="42"/>
      <c r="AH83" s="42"/>
      <c r="AI83" s="42"/>
      <c r="AJ83" s="45">
        <v>29.3</v>
      </c>
      <c r="AK83" s="42"/>
      <c r="AL83" s="45">
        <v>8.3000000000000007</v>
      </c>
      <c r="AM83" s="42"/>
      <c r="AN83" s="45">
        <v>19.2</v>
      </c>
      <c r="AO83" s="45">
        <v>17.100000000000001</v>
      </c>
      <c r="AP83" s="42"/>
      <c r="AQ83" s="42"/>
      <c r="AR83" s="42"/>
      <c r="AS83" s="45">
        <v>13.6</v>
      </c>
      <c r="AT83" s="42"/>
      <c r="AU83" s="45">
        <v>23.5</v>
      </c>
      <c r="AV83" s="45">
        <v>26.3</v>
      </c>
      <c r="AW83" s="45">
        <v>15.2</v>
      </c>
      <c r="AX83" s="45">
        <v>13.8</v>
      </c>
      <c r="AY83" s="42"/>
      <c r="AZ83" s="42"/>
      <c r="BA83" s="42"/>
      <c r="BB83" s="45">
        <v>11.3</v>
      </c>
      <c r="BC83" s="45">
        <v>22.7</v>
      </c>
      <c r="BD83" s="42"/>
      <c r="BE83" s="45">
        <v>23.9</v>
      </c>
      <c r="BF83" s="45">
        <v>12.5</v>
      </c>
      <c r="BG83" s="42"/>
      <c r="BH83" s="42"/>
      <c r="BI83" s="42"/>
      <c r="BJ83" s="45">
        <v>14.4</v>
      </c>
      <c r="BK83" s="42"/>
      <c r="BL83" s="45">
        <v>16.2</v>
      </c>
      <c r="BM83" s="42"/>
      <c r="BN83" s="42"/>
      <c r="BO83" s="42"/>
      <c r="BP83" s="42"/>
      <c r="BQ83" s="45">
        <v>19.2</v>
      </c>
      <c r="BR83" s="42"/>
      <c r="BS83" s="42"/>
      <c r="BT83" s="42"/>
      <c r="BU83" s="42"/>
      <c r="BV83" s="42"/>
      <c r="BW83" s="42"/>
      <c r="BX83" s="42"/>
      <c r="BY83" s="42"/>
      <c r="BZ83" s="45">
        <v>14.5</v>
      </c>
      <c r="CA83" s="45">
        <v>21.2</v>
      </c>
      <c r="CB83" s="42"/>
      <c r="CC83" s="45">
        <v>18.5</v>
      </c>
      <c r="CD83" s="45">
        <v>43.1</v>
      </c>
      <c r="CE83" s="45">
        <v>16.600000000000001</v>
      </c>
      <c r="CF83" s="42"/>
      <c r="CG83" s="42"/>
      <c r="CH83" s="44">
        <f t="shared" si="19"/>
        <v>17.899999999999999</v>
      </c>
      <c r="CI83" s="42">
        <f t="shared" si="20"/>
        <v>16.850000000000001</v>
      </c>
      <c r="CJ83" s="42">
        <f t="shared" si="21"/>
        <v>15.059999999999999</v>
      </c>
    </row>
    <row r="84" spans="2:88" ht="19.2" x14ac:dyDescent="0.3">
      <c r="B84" s="72">
        <v>81</v>
      </c>
      <c r="C84" s="57" t="s">
        <v>115</v>
      </c>
      <c r="D84" s="63" t="s">
        <v>246</v>
      </c>
      <c r="E84" s="58" t="s">
        <v>119</v>
      </c>
      <c r="F84" s="42"/>
      <c r="G84" s="42"/>
      <c r="H84" s="42"/>
      <c r="I84" s="45">
        <v>7.3</v>
      </c>
      <c r="J84" s="45"/>
      <c r="K84" s="42"/>
      <c r="L84" s="45">
        <v>0</v>
      </c>
      <c r="M84" s="42"/>
      <c r="N84" s="45">
        <v>9.1999999999999993</v>
      </c>
      <c r="O84" s="45">
        <v>8.1</v>
      </c>
      <c r="P84" s="42"/>
      <c r="Q84" s="42"/>
      <c r="R84" s="45">
        <v>3.4</v>
      </c>
      <c r="S84" s="45">
        <v>7.9</v>
      </c>
      <c r="T84" s="42"/>
      <c r="U84" s="42"/>
      <c r="V84" s="42"/>
      <c r="W84" s="45">
        <v>9.8000000000000007</v>
      </c>
      <c r="X84" s="42"/>
      <c r="Y84" s="45">
        <v>5.3</v>
      </c>
      <c r="Z84" s="42"/>
      <c r="AA84" s="45">
        <v>1.9</v>
      </c>
      <c r="AB84" s="42"/>
      <c r="AC84" s="42"/>
      <c r="AD84" s="42"/>
      <c r="AE84" s="45">
        <v>7.8</v>
      </c>
      <c r="AF84" s="42"/>
      <c r="AG84" s="42"/>
      <c r="AH84" s="42"/>
      <c r="AI84" s="42"/>
      <c r="AJ84" s="45">
        <v>12.3</v>
      </c>
      <c r="AK84" s="42"/>
      <c r="AL84" s="45">
        <v>3.4</v>
      </c>
      <c r="AM84" s="42"/>
      <c r="AN84" s="45">
        <v>4.5999999999999996</v>
      </c>
      <c r="AO84" s="45">
        <v>6.6</v>
      </c>
      <c r="AP84" s="42"/>
      <c r="AQ84" s="42"/>
      <c r="AR84" s="42"/>
      <c r="AS84" s="45">
        <v>5.8</v>
      </c>
      <c r="AT84" s="42"/>
      <c r="AU84" s="45">
        <v>4.9000000000000004</v>
      </c>
      <c r="AV84" s="45">
        <v>4.9000000000000004</v>
      </c>
      <c r="AW84" s="45">
        <v>5.2</v>
      </c>
      <c r="AX84" s="45">
        <v>5.7</v>
      </c>
      <c r="AY84" s="42"/>
      <c r="AZ84" s="42"/>
      <c r="BA84" s="42"/>
      <c r="BB84" s="45">
        <v>3.9</v>
      </c>
      <c r="BC84" s="45">
        <v>5.4</v>
      </c>
      <c r="BD84" s="42"/>
      <c r="BE84" s="45">
        <v>9</v>
      </c>
      <c r="BF84" s="45">
        <v>7.1</v>
      </c>
      <c r="BG84" s="42"/>
      <c r="BH84" s="42"/>
      <c r="BI84" s="42"/>
      <c r="BJ84" s="45">
        <v>3.2</v>
      </c>
      <c r="BK84" s="42"/>
      <c r="BL84" s="45">
        <v>7.7</v>
      </c>
      <c r="BM84" s="42"/>
      <c r="BN84" s="42"/>
      <c r="BO84" s="42"/>
      <c r="BP84" s="42"/>
      <c r="BQ84" s="45">
        <v>5.3</v>
      </c>
      <c r="BR84" s="42"/>
      <c r="BS84" s="42"/>
      <c r="BT84" s="42"/>
      <c r="BU84" s="42"/>
      <c r="BV84" s="42"/>
      <c r="BW84" s="42"/>
      <c r="BX84" s="42"/>
      <c r="BY84" s="42"/>
      <c r="BZ84" s="45">
        <v>4.5</v>
      </c>
      <c r="CA84" s="45">
        <v>17.2</v>
      </c>
      <c r="CB84" s="42"/>
      <c r="CC84" s="45">
        <v>6</v>
      </c>
      <c r="CD84" s="45">
        <v>5</v>
      </c>
      <c r="CE84" s="45">
        <v>9.6999999999999993</v>
      </c>
      <c r="CF84" s="42"/>
      <c r="CG84" s="42"/>
      <c r="CH84" s="44">
        <f t="shared" si="19"/>
        <v>6.3903225806451607</v>
      </c>
      <c r="CI84" s="42">
        <f t="shared" si="20"/>
        <v>7.9499999999999993</v>
      </c>
      <c r="CJ84" s="42">
        <f t="shared" si="21"/>
        <v>4.7</v>
      </c>
    </row>
    <row r="85" spans="2:88" ht="19.2" x14ac:dyDescent="0.3">
      <c r="B85" s="72">
        <v>82</v>
      </c>
      <c r="C85" s="57" t="s">
        <v>115</v>
      </c>
      <c r="D85" s="63" t="s">
        <v>247</v>
      </c>
      <c r="E85" s="58" t="s">
        <v>119</v>
      </c>
      <c r="F85" s="42"/>
      <c r="G85" s="42"/>
      <c r="H85" s="42"/>
      <c r="I85" s="45">
        <v>5</v>
      </c>
      <c r="J85" s="45"/>
      <c r="K85" s="42"/>
      <c r="L85" s="45">
        <v>0</v>
      </c>
      <c r="M85" s="42"/>
      <c r="N85" s="45">
        <v>6.9</v>
      </c>
      <c r="O85" s="45">
        <v>1.1000000000000001</v>
      </c>
      <c r="P85" s="42"/>
      <c r="Q85" s="42"/>
      <c r="R85" s="45">
        <v>6.9</v>
      </c>
      <c r="S85" s="45">
        <v>3.8</v>
      </c>
      <c r="T85" s="42"/>
      <c r="U85" s="42"/>
      <c r="V85" s="42"/>
      <c r="W85" s="45">
        <v>2.8</v>
      </c>
      <c r="X85" s="42"/>
      <c r="Y85" s="45">
        <v>3.6</v>
      </c>
      <c r="Z85" s="42"/>
      <c r="AA85" s="45">
        <v>1.9</v>
      </c>
      <c r="AB85" s="42"/>
      <c r="AC85" s="42"/>
      <c r="AD85" s="42"/>
      <c r="AE85" s="45">
        <v>3</v>
      </c>
      <c r="AF85" s="42"/>
      <c r="AG85" s="42"/>
      <c r="AH85" s="42"/>
      <c r="AI85" s="42"/>
      <c r="AJ85" s="45">
        <v>9.4</v>
      </c>
      <c r="AK85" s="42"/>
      <c r="AL85" s="45">
        <v>28.6</v>
      </c>
      <c r="AM85" s="42"/>
      <c r="AN85" s="45">
        <v>5.0999999999999996</v>
      </c>
      <c r="AO85" s="45">
        <v>7.1</v>
      </c>
      <c r="AP85" s="42"/>
      <c r="AQ85" s="42"/>
      <c r="AR85" s="42"/>
      <c r="AS85" s="45">
        <v>2.8</v>
      </c>
      <c r="AT85" s="42"/>
      <c r="AU85" s="45">
        <v>4</v>
      </c>
      <c r="AV85" s="45">
        <v>7.9</v>
      </c>
      <c r="AW85" s="45">
        <v>6.1</v>
      </c>
      <c r="AX85" s="45">
        <v>1.6</v>
      </c>
      <c r="AY85" s="42"/>
      <c r="AZ85" s="42"/>
      <c r="BA85" s="42"/>
      <c r="BB85" s="45">
        <v>0.8</v>
      </c>
      <c r="BC85" s="45">
        <v>6.8</v>
      </c>
      <c r="BD85" s="42"/>
      <c r="BE85" s="45">
        <v>3.8</v>
      </c>
      <c r="BF85" s="45">
        <v>3.7</v>
      </c>
      <c r="BG85" s="42"/>
      <c r="BH85" s="42"/>
      <c r="BI85" s="42"/>
      <c r="BJ85" s="45">
        <v>3.1</v>
      </c>
      <c r="BK85" s="42"/>
      <c r="BL85" s="45">
        <v>6.4</v>
      </c>
      <c r="BM85" s="42"/>
      <c r="BN85" s="42"/>
      <c r="BO85" s="42"/>
      <c r="BP85" s="42"/>
      <c r="BQ85" s="45">
        <v>3.7</v>
      </c>
      <c r="BR85" s="42"/>
      <c r="BS85" s="42"/>
      <c r="BT85" s="42"/>
      <c r="BU85" s="42"/>
      <c r="BV85" s="42"/>
      <c r="BW85" s="42"/>
      <c r="BX85" s="42"/>
      <c r="BY85" s="42"/>
      <c r="BZ85" s="45">
        <v>1.9</v>
      </c>
      <c r="CA85" s="45">
        <v>4.7</v>
      </c>
      <c r="CB85" s="42"/>
      <c r="CC85" s="45">
        <v>8.1</v>
      </c>
      <c r="CD85" s="45">
        <v>19.5</v>
      </c>
      <c r="CE85" s="45">
        <v>7</v>
      </c>
      <c r="CF85" s="42"/>
      <c r="CG85" s="42"/>
      <c r="CH85" s="44">
        <f t="shared" si="19"/>
        <v>5.7129032258064498</v>
      </c>
      <c r="CI85" s="42">
        <f t="shared" si="20"/>
        <v>2.0499999999999998</v>
      </c>
      <c r="CJ85" s="42">
        <f t="shared" si="21"/>
        <v>3.3</v>
      </c>
    </row>
    <row r="86" spans="2:88" ht="19.2" x14ac:dyDescent="0.3">
      <c r="B86" s="72">
        <v>83</v>
      </c>
      <c r="C86" s="57" t="s">
        <v>115</v>
      </c>
      <c r="D86" s="63"/>
      <c r="E86" s="58"/>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7"/>
      <c r="CI86" s="42"/>
      <c r="CJ86" s="42"/>
    </row>
    <row r="87" spans="2:88" ht="19.2" x14ac:dyDescent="0.3">
      <c r="B87" s="72">
        <v>84</v>
      </c>
      <c r="C87" s="57" t="s">
        <v>115</v>
      </c>
      <c r="D87" s="63"/>
      <c r="E87" s="58"/>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7"/>
      <c r="CI87" s="42"/>
      <c r="CJ87" s="42"/>
    </row>
    <row r="88" spans="2:88" x14ac:dyDescent="0.3">
      <c r="B88" s="72">
        <v>85</v>
      </c>
      <c r="C88" s="57" t="s">
        <v>108</v>
      </c>
      <c r="D88" s="67" t="s">
        <v>89</v>
      </c>
      <c r="E88" s="58"/>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4"/>
      <c r="CI88" s="42"/>
      <c r="CJ88" s="42"/>
    </row>
    <row r="89" spans="2:88" x14ac:dyDescent="0.3">
      <c r="B89" s="72">
        <v>86</v>
      </c>
      <c r="C89" s="57" t="s">
        <v>108</v>
      </c>
      <c r="D89" s="67" t="s">
        <v>159</v>
      </c>
      <c r="E89" s="58"/>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4"/>
      <c r="CI89" s="42"/>
      <c r="CJ89" s="42"/>
    </row>
    <row r="90" spans="2:88" ht="20.399999999999999" x14ac:dyDescent="0.3">
      <c r="B90" s="72">
        <v>87</v>
      </c>
      <c r="C90" s="57" t="s">
        <v>108</v>
      </c>
      <c r="D90" s="63" t="s">
        <v>304</v>
      </c>
      <c r="E90" s="58" t="s">
        <v>291</v>
      </c>
      <c r="F90" s="45">
        <v>22.543810000000001</v>
      </c>
      <c r="G90" s="45">
        <v>23.685639999999999</v>
      </c>
      <c r="H90" s="45">
        <v>29.20758</v>
      </c>
      <c r="I90" s="45">
        <v>23.867100000000001</v>
      </c>
      <c r="J90" s="45">
        <v>17.48724</v>
      </c>
      <c r="K90" s="45">
        <v>24.56467</v>
      </c>
      <c r="L90" s="45">
        <v>12.15788</v>
      </c>
      <c r="M90" s="45">
        <v>22.640930000000001</v>
      </c>
      <c r="N90" s="45">
        <v>17.581109999999999</v>
      </c>
      <c r="O90" s="45">
        <v>28.840890000000002</v>
      </c>
      <c r="P90" s="45">
        <v>20.925039999999999</v>
      </c>
      <c r="Q90" s="45">
        <v>27.60792</v>
      </c>
      <c r="R90" s="45">
        <v>24.442530000000001</v>
      </c>
      <c r="S90" s="45">
        <v>26.429449999999999</v>
      </c>
      <c r="T90" s="45">
        <v>25.41281</v>
      </c>
      <c r="U90" s="45">
        <v>20.639510000000001</v>
      </c>
      <c r="V90" s="45">
        <v>18.753170000000001</v>
      </c>
      <c r="W90" s="45">
        <v>23.974989999999998</v>
      </c>
      <c r="X90" s="45">
        <v>19.55274</v>
      </c>
      <c r="Y90" s="45">
        <v>30.022680000000001</v>
      </c>
      <c r="Z90" s="45">
        <v>21.236450000000001</v>
      </c>
      <c r="AA90" s="45">
        <v>23.766940000000002</v>
      </c>
      <c r="AB90" s="45">
        <v>23.522310000000001</v>
      </c>
      <c r="AC90" s="45">
        <v>17.823550000000001</v>
      </c>
      <c r="AD90" s="45">
        <v>21.54017</v>
      </c>
      <c r="AE90" s="45">
        <v>33.080750000000002</v>
      </c>
      <c r="AF90" s="45">
        <v>18.692489999999999</v>
      </c>
      <c r="AG90" s="45">
        <v>24.35117</v>
      </c>
      <c r="AH90" s="45">
        <v>23.082339999999999</v>
      </c>
      <c r="AI90" s="45">
        <v>25.658059999999999</v>
      </c>
      <c r="AJ90" s="45">
        <v>21.86364</v>
      </c>
      <c r="AK90" s="45">
        <v>17.659949999999998</v>
      </c>
      <c r="AL90" s="45">
        <v>25.755009999999999</v>
      </c>
      <c r="AM90" s="45">
        <v>17.149830000000001</v>
      </c>
      <c r="AN90" s="45">
        <v>21.275030000000001</v>
      </c>
      <c r="AO90" s="45">
        <v>24.403420000000001</v>
      </c>
      <c r="AP90" s="45">
        <v>25.103770000000001</v>
      </c>
      <c r="AQ90" s="45">
        <v>20.160640000000001</v>
      </c>
      <c r="AR90" s="45">
        <v>18.477340000000002</v>
      </c>
      <c r="AS90" s="45">
        <v>19.731570000000001</v>
      </c>
      <c r="AT90" s="45">
        <v>19.48272</v>
      </c>
      <c r="AU90" s="45">
        <v>27.207660000000001</v>
      </c>
      <c r="AV90" s="45">
        <v>22</v>
      </c>
      <c r="AW90" s="45">
        <v>26.601559999999999</v>
      </c>
      <c r="AX90" s="45">
        <v>24.209160000000001</v>
      </c>
      <c r="AY90" s="45">
        <v>23.356290000000001</v>
      </c>
      <c r="AZ90" s="45">
        <v>26.079519999999999</v>
      </c>
      <c r="BA90" s="45">
        <v>21.188590000000001</v>
      </c>
      <c r="BB90" s="45">
        <v>20.438859999999998</v>
      </c>
      <c r="BC90" s="45">
        <v>23.78614</v>
      </c>
      <c r="BD90" s="45">
        <v>21.155840000000001</v>
      </c>
      <c r="BE90" s="45">
        <v>25.465420000000002</v>
      </c>
      <c r="BF90" s="45">
        <v>20.264859999999999</v>
      </c>
      <c r="BG90" s="45">
        <v>20.80348</v>
      </c>
      <c r="BH90" s="45">
        <v>22.593119999999999</v>
      </c>
      <c r="BI90" s="45">
        <v>26.463950000000001</v>
      </c>
      <c r="BJ90" s="45">
        <v>20.459620000000001</v>
      </c>
      <c r="BK90" s="45">
        <v>25.326460000000001</v>
      </c>
      <c r="BL90" s="45">
        <v>22.776890000000002</v>
      </c>
      <c r="BM90" s="45">
        <v>25.421500000000002</v>
      </c>
      <c r="BN90" s="45">
        <v>17.88907</v>
      </c>
      <c r="BO90" s="45">
        <v>17.76491</v>
      </c>
      <c r="BP90" s="45">
        <v>22.508849999999999</v>
      </c>
      <c r="BQ90" s="45">
        <v>21.726400000000002</v>
      </c>
      <c r="BR90" s="45">
        <v>18.742699999999999</v>
      </c>
      <c r="BS90" s="45">
        <v>20.61946</v>
      </c>
      <c r="BT90" s="45">
        <v>20.66423</v>
      </c>
      <c r="BU90" s="45">
        <v>19.77131</v>
      </c>
      <c r="BV90" s="45">
        <v>21.277889999999999</v>
      </c>
      <c r="BW90" s="45">
        <v>20.518380000000001</v>
      </c>
      <c r="BX90" s="45">
        <v>25.027049999999999</v>
      </c>
      <c r="BY90" s="45">
        <v>21.320489999999999</v>
      </c>
      <c r="BZ90" s="45">
        <v>20.3</v>
      </c>
      <c r="CA90" s="45">
        <v>25.760169999999999</v>
      </c>
      <c r="CB90" s="45">
        <v>24.927910000000001</v>
      </c>
      <c r="CC90" s="45">
        <v>23.549389999999999</v>
      </c>
      <c r="CD90" s="45">
        <v>20.055250000000001</v>
      </c>
      <c r="CE90" s="45">
        <v>22.051069999999999</v>
      </c>
      <c r="CF90" s="45">
        <v>22.8476</v>
      </c>
      <c r="CG90" s="45">
        <v>23.291060000000002</v>
      </c>
      <c r="CH90" s="44">
        <f t="shared" ref="CH90:CH93" si="22">AVERAGE(I90,L90,N90:O90,R90:S90,W90,Y90,AA90,AE90,AJ90,AL90,AN90:AO90,AS90,AU90:AX90,BB90:BC90,BE90:BF90,BJ90,BL90,BQ90,BZ90:CA90,CC90:CE90)</f>
        <v>23.349852903225802</v>
      </c>
      <c r="CI90" s="42">
        <f t="shared" ref="CI90:CI93" si="23">AVERAGE(T90,AE90,O90,AQ90,AY90)</f>
        <v>26.170276000000001</v>
      </c>
      <c r="CJ90" s="42">
        <f t="shared" ref="CJ90:CJ93" si="24">AVERAGE(L90,N90,AS90,BJ90,BQ90)</f>
        <v>18.331316000000001</v>
      </c>
    </row>
    <row r="91" spans="2:88" x14ac:dyDescent="0.3">
      <c r="B91" s="72">
        <v>88</v>
      </c>
      <c r="C91" s="57" t="s">
        <v>108</v>
      </c>
      <c r="D91" s="63" t="s">
        <v>305</v>
      </c>
      <c r="E91" s="58" t="s">
        <v>291</v>
      </c>
      <c r="F91" s="45">
        <v>2.7964560000000001</v>
      </c>
      <c r="G91" s="45">
        <v>7.4285600000000001</v>
      </c>
      <c r="H91" s="45">
        <v>8.9130380000000002</v>
      </c>
      <c r="I91" s="45">
        <v>5.5534100000000004</v>
      </c>
      <c r="J91" s="45">
        <v>3.5720879999999999</v>
      </c>
      <c r="K91" s="45">
        <v>8.7941880000000001</v>
      </c>
      <c r="L91" s="45">
        <v>3.8029760000000001</v>
      </c>
      <c r="M91" s="45">
        <v>6.9980869999999999</v>
      </c>
      <c r="N91" s="45">
        <v>2.9827400000000002</v>
      </c>
      <c r="O91" s="45">
        <v>9.8643680000000007</v>
      </c>
      <c r="P91" s="45">
        <v>7.6823819999999996</v>
      </c>
      <c r="Q91" s="45">
        <v>10.33526</v>
      </c>
      <c r="R91" s="45">
        <v>8.2154240000000005</v>
      </c>
      <c r="S91" s="45">
        <v>6.3424860000000001</v>
      </c>
      <c r="T91" s="45">
        <v>8.5099830000000001</v>
      </c>
      <c r="U91" s="45">
        <v>6.5536060000000003</v>
      </c>
      <c r="V91" s="45">
        <v>5.1429340000000003</v>
      </c>
      <c r="W91" s="45">
        <v>9.6465610000000002</v>
      </c>
      <c r="X91" s="45">
        <v>5.4972859999999999</v>
      </c>
      <c r="Y91" s="45">
        <v>10.481389999999999</v>
      </c>
      <c r="Z91" s="45">
        <v>4.8529470000000003</v>
      </c>
      <c r="AA91" s="45">
        <v>4.603612</v>
      </c>
      <c r="AB91" s="45">
        <v>7.7363489999999997</v>
      </c>
      <c r="AC91" s="45">
        <v>6.3909580000000004</v>
      </c>
      <c r="AD91" s="45">
        <v>8.4207730000000005</v>
      </c>
      <c r="AE91" s="45">
        <v>5.3109989999999998</v>
      </c>
      <c r="AF91" s="45">
        <v>6.1975540000000002</v>
      </c>
      <c r="AG91" s="45">
        <v>6.9847720000000004</v>
      </c>
      <c r="AH91" s="45">
        <v>5.7813140000000001</v>
      </c>
      <c r="AI91" s="45">
        <v>9.0612460000000006</v>
      </c>
      <c r="AJ91" s="45">
        <v>6.2705739999999999</v>
      </c>
      <c r="AK91" s="45">
        <v>4.0236320000000001</v>
      </c>
      <c r="AL91" s="45">
        <v>6.0807700000000002</v>
      </c>
      <c r="AM91" s="45">
        <v>4.426641</v>
      </c>
      <c r="AN91" s="45">
        <v>5.6696</v>
      </c>
      <c r="AO91" s="45">
        <v>8.0436700000000005</v>
      </c>
      <c r="AP91" s="45">
        <v>7.6744510000000004</v>
      </c>
      <c r="AQ91" s="45">
        <v>5.5852199999999996</v>
      </c>
      <c r="AR91" s="45">
        <v>4.6924720000000004</v>
      </c>
      <c r="AS91" s="45">
        <v>4.74322</v>
      </c>
      <c r="AT91" s="45">
        <v>5.3083609999999997</v>
      </c>
      <c r="AU91" s="45">
        <v>6.888039</v>
      </c>
      <c r="AV91" s="45">
        <v>8.1967599999999994</v>
      </c>
      <c r="AW91" s="45">
        <v>5.8833890000000002</v>
      </c>
      <c r="AX91" s="45">
        <v>9.1525350000000003</v>
      </c>
      <c r="AY91" s="45">
        <v>7.3544939999999999</v>
      </c>
      <c r="AZ91" s="45">
        <v>7.0714350000000001</v>
      </c>
      <c r="BA91" s="45">
        <v>9.2244460000000004</v>
      </c>
      <c r="BB91" s="45">
        <v>5.1978119999999999</v>
      </c>
      <c r="BC91" s="45">
        <v>6.4018439999999996</v>
      </c>
      <c r="BD91" s="45">
        <v>7.3154440000000003</v>
      </c>
      <c r="BE91" s="45">
        <v>5.6629480000000001</v>
      </c>
      <c r="BF91" s="45">
        <v>5.1933410000000002</v>
      </c>
      <c r="BG91" s="45">
        <v>4.6266249999999998</v>
      </c>
      <c r="BH91" s="45">
        <v>4.8423569999999998</v>
      </c>
      <c r="BI91" s="45">
        <v>9.2438359999999999</v>
      </c>
      <c r="BJ91" s="45">
        <v>4.6309339999999999</v>
      </c>
      <c r="BK91" s="45">
        <v>9.2098420000000001</v>
      </c>
      <c r="BL91" s="45">
        <v>5.3884850000000002</v>
      </c>
      <c r="BM91" s="45">
        <v>8.0742220000000007</v>
      </c>
      <c r="BN91" s="45">
        <v>5.4177860000000004</v>
      </c>
      <c r="BO91" s="45">
        <v>6.5667270000000002</v>
      </c>
      <c r="BP91" s="45">
        <v>5.9527060000000001</v>
      </c>
      <c r="BQ91" s="45">
        <v>4.3452809999999999</v>
      </c>
      <c r="BR91" s="45">
        <v>6.0145229999999996</v>
      </c>
      <c r="BS91" s="45">
        <v>4.4461779999999997</v>
      </c>
      <c r="BT91" s="45">
        <v>4.4772619999999996</v>
      </c>
      <c r="BU91" s="45">
        <v>5.9472950000000004</v>
      </c>
      <c r="BV91" s="45">
        <v>4.9448400000000001</v>
      </c>
      <c r="BW91" s="45">
        <v>5.2829079999999999</v>
      </c>
      <c r="BX91" s="45">
        <v>8.9402620000000006</v>
      </c>
      <c r="BY91" s="45">
        <v>5.4424910000000004</v>
      </c>
      <c r="BZ91" s="45">
        <v>5.8093300000000001</v>
      </c>
      <c r="CA91" s="45">
        <v>5.0581690000000004</v>
      </c>
      <c r="CB91" s="45">
        <v>7.7671559999999999</v>
      </c>
      <c r="CC91" s="45">
        <v>7.2960089999999997</v>
      </c>
      <c r="CD91" s="45">
        <v>3.897465</v>
      </c>
      <c r="CE91" s="45">
        <v>7.1198880000000004</v>
      </c>
      <c r="CF91" s="45">
        <v>8.2853100000000008</v>
      </c>
      <c r="CG91" s="45">
        <v>6.4558270000000002</v>
      </c>
      <c r="CH91" s="44">
        <f t="shared" si="22"/>
        <v>6.2494848064516129</v>
      </c>
      <c r="CI91" s="42">
        <f t="shared" si="23"/>
        <v>7.3250128000000005</v>
      </c>
      <c r="CJ91" s="42">
        <f t="shared" si="24"/>
        <v>4.1010302000000003</v>
      </c>
    </row>
    <row r="92" spans="2:88" ht="20.399999999999999" x14ac:dyDescent="0.3">
      <c r="B92" s="72">
        <v>89</v>
      </c>
      <c r="C92" s="57" t="s">
        <v>108</v>
      </c>
      <c r="D92" s="63" t="s">
        <v>306</v>
      </c>
      <c r="E92" s="58" t="s">
        <v>291</v>
      </c>
      <c r="F92" s="45">
        <v>10.13804</v>
      </c>
      <c r="G92" s="45">
        <v>16.49522</v>
      </c>
      <c r="H92" s="45">
        <v>20.213280000000001</v>
      </c>
      <c r="I92" s="45">
        <v>11.24109</v>
      </c>
      <c r="J92" s="45">
        <v>15.59431</v>
      </c>
      <c r="K92" s="45">
        <v>16.722940000000001</v>
      </c>
      <c r="L92" s="45">
        <v>7.7693539999999999</v>
      </c>
      <c r="M92" s="45">
        <v>14.92306</v>
      </c>
      <c r="N92" s="45">
        <v>9.0047879999999996</v>
      </c>
      <c r="O92" s="45">
        <v>22.78584</v>
      </c>
      <c r="P92" s="45">
        <v>13.43167</v>
      </c>
      <c r="Q92" s="45">
        <v>15.882860000000001</v>
      </c>
      <c r="R92" s="45">
        <v>18.274090000000001</v>
      </c>
      <c r="S92" s="45">
        <v>16.198219999999999</v>
      </c>
      <c r="T92" s="45">
        <v>15.75169</v>
      </c>
      <c r="U92" s="45">
        <v>13.41215</v>
      </c>
      <c r="V92" s="45">
        <v>12.33089</v>
      </c>
      <c r="W92" s="45">
        <v>15.549200000000001</v>
      </c>
      <c r="X92" s="45">
        <v>13.18684</v>
      </c>
      <c r="Y92" s="45">
        <v>22.30735</v>
      </c>
      <c r="Z92" s="45">
        <v>15.36289</v>
      </c>
      <c r="AA92" s="45">
        <v>9.6489089999999997</v>
      </c>
      <c r="AB92" s="45">
        <v>12.937239999999999</v>
      </c>
      <c r="AC92" s="45">
        <v>12.848660000000001</v>
      </c>
      <c r="AD92" s="45">
        <v>16.024319999999999</v>
      </c>
      <c r="AE92" s="45">
        <v>17.55283</v>
      </c>
      <c r="AF92" s="45">
        <v>13.057309999999999</v>
      </c>
      <c r="AG92" s="45">
        <v>13.29182</v>
      </c>
      <c r="AH92" s="45">
        <v>16.09299</v>
      </c>
      <c r="AI92" s="45">
        <v>12.081189999999999</v>
      </c>
      <c r="AJ92" s="45">
        <v>14.53406</v>
      </c>
      <c r="AK92" s="45">
        <v>11.48429</v>
      </c>
      <c r="AL92" s="45">
        <v>18.318850000000001</v>
      </c>
      <c r="AM92" s="45">
        <v>11.127370000000001</v>
      </c>
      <c r="AN92" s="45">
        <v>12.18469</v>
      </c>
      <c r="AO92" s="45">
        <v>16.911010000000001</v>
      </c>
      <c r="AP92" s="45">
        <v>20.358540000000001</v>
      </c>
      <c r="AQ92" s="45">
        <v>13.960179999999999</v>
      </c>
      <c r="AR92" s="45">
        <v>7.6710799999999999</v>
      </c>
      <c r="AS92" s="45">
        <v>13.917619999999999</v>
      </c>
      <c r="AT92" s="45">
        <v>9.5290579999999991</v>
      </c>
      <c r="AU92" s="45">
        <v>16.230340000000002</v>
      </c>
      <c r="AV92" s="45">
        <v>15.160349999999999</v>
      </c>
      <c r="AW92" s="45">
        <v>16.140229999999999</v>
      </c>
      <c r="AX92" s="45">
        <v>18.718170000000001</v>
      </c>
      <c r="AY92" s="45">
        <v>17.834409999999998</v>
      </c>
      <c r="AZ92" s="45">
        <v>14.829090000000001</v>
      </c>
      <c r="BA92" s="45">
        <v>13.12025</v>
      </c>
      <c r="BB92" s="45">
        <v>18.45919</v>
      </c>
      <c r="BC92" s="45">
        <v>15.25009</v>
      </c>
      <c r="BD92" s="45">
        <v>18.516030000000001</v>
      </c>
      <c r="BE92" s="45">
        <v>11.945550000000001</v>
      </c>
      <c r="BF92" s="45">
        <v>10.13006</v>
      </c>
      <c r="BG92" s="45">
        <v>13.27713</v>
      </c>
      <c r="BH92" s="45">
        <v>11.655379999999999</v>
      </c>
      <c r="BI92" s="45">
        <v>13.75196</v>
      </c>
      <c r="BJ92" s="45">
        <v>11.97617</v>
      </c>
      <c r="BK92" s="45">
        <v>16.76305</v>
      </c>
      <c r="BL92" s="45">
        <v>12.171110000000001</v>
      </c>
      <c r="BM92" s="45">
        <v>17.812570000000001</v>
      </c>
      <c r="BN92" s="45">
        <v>7.5802490000000002</v>
      </c>
      <c r="BO92" s="45">
        <v>9.3694159999999993</v>
      </c>
      <c r="BP92" s="45">
        <v>12.462109999999999</v>
      </c>
      <c r="BQ92" s="45">
        <v>12.06682</v>
      </c>
      <c r="BR92" s="45">
        <v>17.42689</v>
      </c>
      <c r="BS92" s="45">
        <v>9.3316180000000006</v>
      </c>
      <c r="BT92" s="45">
        <v>13.001910000000001</v>
      </c>
      <c r="BU92" s="45">
        <v>13.836360000000001</v>
      </c>
      <c r="BV92" s="45">
        <v>11.721579999999999</v>
      </c>
      <c r="BW92" s="45">
        <v>10.61164</v>
      </c>
      <c r="BX92" s="45">
        <v>13.969239999999999</v>
      </c>
      <c r="BY92" s="45">
        <v>14.247210000000001</v>
      </c>
      <c r="BZ92" s="45">
        <v>14.118359999999999</v>
      </c>
      <c r="CA92" s="45">
        <v>13.01426</v>
      </c>
      <c r="CB92" s="45">
        <v>13.99939</v>
      </c>
      <c r="CC92" s="45">
        <v>13.15174</v>
      </c>
      <c r="CD92" s="45">
        <v>10.43024</v>
      </c>
      <c r="CE92" s="45">
        <v>11.881320000000001</v>
      </c>
      <c r="CF92" s="45">
        <v>15.10397</v>
      </c>
      <c r="CG92" s="45">
        <v>14.62068</v>
      </c>
      <c r="CH92" s="44">
        <f t="shared" si="22"/>
        <v>14.420706483870969</v>
      </c>
      <c r="CI92" s="42">
        <f t="shared" si="23"/>
        <v>17.576990000000002</v>
      </c>
      <c r="CJ92" s="42">
        <f t="shared" si="24"/>
        <v>10.946950399999999</v>
      </c>
    </row>
    <row r="93" spans="2:88" x14ac:dyDescent="0.3">
      <c r="B93" s="72">
        <v>90</v>
      </c>
      <c r="C93" s="57" t="s">
        <v>108</v>
      </c>
      <c r="D93" s="63" t="s">
        <v>248</v>
      </c>
      <c r="E93" s="58" t="s">
        <v>222</v>
      </c>
      <c r="F93" s="45">
        <v>16.01745</v>
      </c>
      <c r="G93" s="45">
        <v>16.893999999999998</v>
      </c>
      <c r="H93" s="45">
        <v>17.123460000000001</v>
      </c>
      <c r="I93" s="45">
        <v>24.69716</v>
      </c>
      <c r="J93" s="45">
        <v>15.978479999999999</v>
      </c>
      <c r="K93" s="45">
        <v>22.854869999999998</v>
      </c>
      <c r="L93" s="45">
        <v>18.20956</v>
      </c>
      <c r="M93" s="45">
        <v>20.19763</v>
      </c>
      <c r="N93" s="45">
        <v>19.80847</v>
      </c>
      <c r="O93" s="45">
        <v>30.144400000000001</v>
      </c>
      <c r="P93" s="45">
        <v>12.637</v>
      </c>
      <c r="Q93" s="45">
        <v>15.132400000000001</v>
      </c>
      <c r="R93" s="45">
        <v>14.906029999999999</v>
      </c>
      <c r="S93" s="45">
        <v>27.570229999999999</v>
      </c>
      <c r="T93" s="45">
        <v>16.43384</v>
      </c>
      <c r="U93" s="45">
        <v>12.904590000000001</v>
      </c>
      <c r="V93" s="45">
        <v>18.18084</v>
      </c>
      <c r="W93" s="45">
        <v>28.405989999999999</v>
      </c>
      <c r="X93" s="45">
        <v>16.409739999999999</v>
      </c>
      <c r="Y93" s="45">
        <v>24.494479999999999</v>
      </c>
      <c r="Z93" s="45">
        <v>18.836749999999999</v>
      </c>
      <c r="AA93" s="45">
        <v>19.153289999999998</v>
      </c>
      <c r="AB93" s="45">
        <v>10.761279999999999</v>
      </c>
      <c r="AC93" s="45">
        <v>24.715450000000001</v>
      </c>
      <c r="AD93" s="45">
        <v>26.62396</v>
      </c>
      <c r="AE93" s="45">
        <v>26.29692</v>
      </c>
      <c r="AF93" s="45">
        <v>21.76774</v>
      </c>
      <c r="AG93" s="45">
        <v>17.04616</v>
      </c>
      <c r="AH93" s="45">
        <v>17.556480000000001</v>
      </c>
      <c r="AI93" s="45">
        <v>19.125879999999999</v>
      </c>
      <c r="AJ93" s="45">
        <v>21.490839999999999</v>
      </c>
      <c r="AK93" s="45">
        <v>16.51557</v>
      </c>
      <c r="AL93" s="45">
        <v>23.730090000000001</v>
      </c>
      <c r="AM93" s="45">
        <v>15.129300000000001</v>
      </c>
      <c r="AN93" s="45">
        <v>26.306190000000001</v>
      </c>
      <c r="AO93" s="45">
        <v>26.13616</v>
      </c>
      <c r="AP93" s="45">
        <v>25.33586</v>
      </c>
      <c r="AQ93" s="45">
        <v>17.37998</v>
      </c>
      <c r="AR93" s="45">
        <v>24.101420000000001</v>
      </c>
      <c r="AS93" s="45">
        <v>19.384730000000001</v>
      </c>
      <c r="AT93" s="45">
        <v>17.972020000000001</v>
      </c>
      <c r="AU93" s="45">
        <v>16.67277</v>
      </c>
      <c r="AV93" s="45">
        <v>22.914359999999999</v>
      </c>
      <c r="AW93" s="45">
        <v>22.528310000000001</v>
      </c>
      <c r="AX93" s="45">
        <v>22.871490000000001</v>
      </c>
      <c r="AY93" s="45">
        <v>18.030180000000001</v>
      </c>
      <c r="AZ93" s="45">
        <v>22.335550000000001</v>
      </c>
      <c r="BA93" s="45">
        <v>18.439969999999999</v>
      </c>
      <c r="BB93" s="45">
        <v>21.111160000000002</v>
      </c>
      <c r="BC93" s="45">
        <v>20.73657</v>
      </c>
      <c r="BD93" s="45">
        <v>17.841899999999999</v>
      </c>
      <c r="BE93" s="45">
        <v>29.020209999999999</v>
      </c>
      <c r="BF93" s="45">
        <v>23.573450000000001</v>
      </c>
      <c r="BG93" s="45">
        <v>13.7997</v>
      </c>
      <c r="BH93" s="45">
        <v>14.46636</v>
      </c>
      <c r="BI93" s="45">
        <v>14.499309999999999</v>
      </c>
      <c r="BJ93" s="45">
        <v>11.157629999999999</v>
      </c>
      <c r="BK93" s="45">
        <v>17.845420000000001</v>
      </c>
      <c r="BL93" s="45">
        <v>27.797650000000001</v>
      </c>
      <c r="BM93" s="45">
        <v>14.7849</v>
      </c>
      <c r="BN93" s="45">
        <v>2.5497839999999998</v>
      </c>
      <c r="BO93" s="45">
        <v>10.1995</v>
      </c>
      <c r="BP93" s="45">
        <v>12.565569999999999</v>
      </c>
      <c r="BQ93" s="45">
        <v>16.271930000000001</v>
      </c>
      <c r="BR93" s="45">
        <v>17.663129999999999</v>
      </c>
      <c r="BS93" s="45">
        <v>9.3200559999999992</v>
      </c>
      <c r="BT93" s="45">
        <v>9.3402799999999999</v>
      </c>
      <c r="BU93" s="45">
        <v>19.148710000000001</v>
      </c>
      <c r="BV93" s="45">
        <v>18.357469999999999</v>
      </c>
      <c r="BW93" s="45">
        <v>18.548159999999999</v>
      </c>
      <c r="BX93" s="45">
        <v>17.217860000000002</v>
      </c>
      <c r="BY93" s="45">
        <v>14.720459999999999</v>
      </c>
      <c r="BZ93" s="45">
        <v>22.374210000000001</v>
      </c>
      <c r="CA93" s="45">
        <v>26.020800000000001</v>
      </c>
      <c r="CB93" s="45">
        <v>20.180489999999999</v>
      </c>
      <c r="CC93" s="45">
        <v>22.881710000000002</v>
      </c>
      <c r="CD93" s="45">
        <v>21.946899999999999</v>
      </c>
      <c r="CE93" s="45">
        <v>19.41291</v>
      </c>
      <c r="CF93" s="45">
        <v>22.469819999999999</v>
      </c>
      <c r="CG93" s="45">
        <v>22.303170000000001</v>
      </c>
      <c r="CH93" s="44">
        <f t="shared" si="22"/>
        <v>22.516987096774194</v>
      </c>
      <c r="CI93" s="42">
        <f t="shared" si="23"/>
        <v>21.657064000000002</v>
      </c>
      <c r="CJ93" s="42">
        <f t="shared" si="24"/>
        <v>16.966463999999998</v>
      </c>
    </row>
    <row r="94" spans="2:88" x14ac:dyDescent="0.3">
      <c r="B94" s="72">
        <v>91</v>
      </c>
      <c r="C94" s="57" t="s">
        <v>108</v>
      </c>
      <c r="D94" s="63"/>
      <c r="E94" s="60"/>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2"/>
      <c r="CJ94" s="42"/>
    </row>
    <row r="95" spans="2:88" x14ac:dyDescent="0.3">
      <c r="B95" s="72">
        <v>92</v>
      </c>
      <c r="C95" s="57" t="s">
        <v>108</v>
      </c>
      <c r="D95" s="63"/>
      <c r="E95" s="58"/>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44"/>
      <c r="CI95" s="42"/>
      <c r="CJ95" s="42"/>
    </row>
    <row r="96" spans="2:88" x14ac:dyDescent="0.3">
      <c r="B96" s="72">
        <v>93</v>
      </c>
      <c r="C96" s="57" t="s">
        <v>108</v>
      </c>
      <c r="D96" s="63"/>
      <c r="E96" s="60"/>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2"/>
      <c r="CJ96" s="42"/>
    </row>
    <row r="97" spans="1:88" x14ac:dyDescent="0.3">
      <c r="B97" s="72">
        <v>94</v>
      </c>
      <c r="C97" s="57" t="s">
        <v>108</v>
      </c>
      <c r="D97" s="63"/>
      <c r="E97" s="60"/>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2"/>
      <c r="CJ97" s="42"/>
    </row>
    <row r="98" spans="1:88" x14ac:dyDescent="0.3">
      <c r="B98" s="72">
        <v>95</v>
      </c>
      <c r="C98" s="57" t="s">
        <v>108</v>
      </c>
      <c r="D98" s="63"/>
      <c r="E98" s="60"/>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2"/>
      <c r="CJ98" s="42"/>
    </row>
    <row r="99" spans="1:88" x14ac:dyDescent="0.3">
      <c r="B99" s="72">
        <v>96</v>
      </c>
      <c r="C99" s="57" t="s">
        <v>108</v>
      </c>
      <c r="D99" s="67" t="s">
        <v>160</v>
      </c>
      <c r="E99" s="58"/>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7"/>
      <c r="CI99" s="42"/>
      <c r="CJ99" s="42"/>
    </row>
    <row r="100" spans="1:88" x14ac:dyDescent="0.3">
      <c r="A100" s="64"/>
      <c r="B100" s="72">
        <v>97</v>
      </c>
      <c r="C100" s="57" t="s">
        <v>108</v>
      </c>
      <c r="D100" s="63" t="s">
        <v>303</v>
      </c>
      <c r="E100" s="58" t="s">
        <v>291</v>
      </c>
      <c r="F100" s="42">
        <v>12.291090000000001</v>
      </c>
      <c r="G100" s="42">
        <v>19.61796</v>
      </c>
      <c r="H100" s="42">
        <v>21.599509999999999</v>
      </c>
      <c r="I100" s="42">
        <v>13.7475</v>
      </c>
      <c r="J100" s="42">
        <v>13.78237</v>
      </c>
      <c r="K100" s="42">
        <v>23.598099999999999</v>
      </c>
      <c r="L100" s="42">
        <v>9.4950229999999998</v>
      </c>
      <c r="M100" s="42">
        <v>20.743089999999999</v>
      </c>
      <c r="N100" s="42">
        <v>12.510120000000001</v>
      </c>
      <c r="O100" s="42">
        <v>27.339130000000001</v>
      </c>
      <c r="P100" s="42">
        <v>16.842759999999998</v>
      </c>
      <c r="Q100" s="42">
        <v>22.14057</v>
      </c>
      <c r="R100" s="42">
        <v>21.784089999999999</v>
      </c>
      <c r="S100" s="42">
        <v>18.05227</v>
      </c>
      <c r="T100" s="42">
        <v>22.124490000000002</v>
      </c>
      <c r="U100" s="42">
        <v>21.595330000000001</v>
      </c>
      <c r="V100" s="42">
        <v>12.965579999999999</v>
      </c>
      <c r="W100" s="42">
        <v>20.649090000000001</v>
      </c>
      <c r="X100" s="42">
        <v>19.013529999999999</v>
      </c>
      <c r="Y100" s="42">
        <v>27.239439999999998</v>
      </c>
      <c r="Z100" s="42">
        <v>13.64324</v>
      </c>
      <c r="AA100" s="42">
        <v>16.915220000000001</v>
      </c>
      <c r="AB100" s="42">
        <v>20.097670000000001</v>
      </c>
      <c r="AC100" s="42">
        <v>16.98752</v>
      </c>
      <c r="AD100" s="42">
        <v>18.686879999999999</v>
      </c>
      <c r="AE100" s="42">
        <v>20.706</v>
      </c>
      <c r="AF100" s="42">
        <v>18.46499</v>
      </c>
      <c r="AG100" s="42">
        <v>19.30115</v>
      </c>
      <c r="AH100" s="42">
        <v>20.002510000000001</v>
      </c>
      <c r="AI100" s="42">
        <v>18.53913</v>
      </c>
      <c r="AJ100" s="42">
        <v>17.737200000000001</v>
      </c>
      <c r="AK100" s="42">
        <v>14.17554</v>
      </c>
      <c r="AL100" s="42">
        <v>20.8507</v>
      </c>
      <c r="AM100" s="42">
        <v>14.03816</v>
      </c>
      <c r="AN100" s="42">
        <v>18.47063</v>
      </c>
      <c r="AO100" s="42">
        <v>15.55199</v>
      </c>
      <c r="AP100" s="42">
        <v>20.43806</v>
      </c>
      <c r="AQ100" s="42">
        <v>17.3733</v>
      </c>
      <c r="AR100" s="42">
        <v>17.150839999999999</v>
      </c>
      <c r="AS100" s="42">
        <v>16.206710000000001</v>
      </c>
      <c r="AT100" s="42">
        <v>13.73058</v>
      </c>
      <c r="AU100" s="42">
        <v>22.95382</v>
      </c>
      <c r="AV100" s="42">
        <v>20.400770000000001</v>
      </c>
      <c r="AW100" s="42">
        <v>23.90204</v>
      </c>
      <c r="AX100" s="42">
        <v>21.897410000000001</v>
      </c>
      <c r="AY100" s="42">
        <v>20.145879999999998</v>
      </c>
      <c r="AZ100" s="42">
        <v>22.25103</v>
      </c>
      <c r="BA100" s="42">
        <v>19.53734</v>
      </c>
      <c r="BB100" s="42">
        <v>15.827249999999999</v>
      </c>
      <c r="BC100" s="42">
        <v>17.645189999999999</v>
      </c>
      <c r="BD100" s="42">
        <v>22.6677</v>
      </c>
      <c r="BE100" s="42">
        <v>20.92586</v>
      </c>
      <c r="BF100" s="42">
        <v>15.091010000000001</v>
      </c>
      <c r="BG100" s="42">
        <v>18.388639999999999</v>
      </c>
      <c r="BH100" s="42">
        <v>16.245249999999999</v>
      </c>
      <c r="BI100" s="42">
        <v>20.89648</v>
      </c>
      <c r="BJ100" s="42">
        <v>16.237500000000001</v>
      </c>
      <c r="BK100" s="42">
        <v>23.040289999999999</v>
      </c>
      <c r="BL100" s="42">
        <v>17.448630000000001</v>
      </c>
      <c r="BM100" s="42">
        <v>21.84243</v>
      </c>
      <c r="BN100" s="42">
        <v>8.0229490000000006</v>
      </c>
      <c r="BO100" s="42">
        <v>13.63298</v>
      </c>
      <c r="BP100" s="42">
        <v>12.7972</v>
      </c>
      <c r="BQ100" s="42">
        <v>16.69369</v>
      </c>
      <c r="BR100" s="42">
        <v>13.63918</v>
      </c>
      <c r="BS100" s="42">
        <v>15.439500000000001</v>
      </c>
      <c r="BT100" s="42">
        <v>17.243130000000001</v>
      </c>
      <c r="BU100" s="42">
        <v>11.98307</v>
      </c>
      <c r="BV100" s="42">
        <v>16.821860000000001</v>
      </c>
      <c r="BW100" s="42">
        <v>15.553470000000001</v>
      </c>
      <c r="BX100" s="42">
        <v>19.326319999999999</v>
      </c>
      <c r="BY100" s="42">
        <v>18.328199999999999</v>
      </c>
      <c r="BZ100" s="42">
        <v>14.931940000000001</v>
      </c>
      <c r="CA100" s="42">
        <v>22.41647</v>
      </c>
      <c r="CB100" s="42">
        <v>25.414950000000001</v>
      </c>
      <c r="CC100" s="42">
        <v>21.476040000000001</v>
      </c>
      <c r="CD100" s="42">
        <v>17.477959999999999</v>
      </c>
      <c r="CE100" s="42">
        <v>19</v>
      </c>
      <c r="CF100" s="42">
        <v>16.658570000000001</v>
      </c>
      <c r="CG100" s="42">
        <v>19.140740000000001</v>
      </c>
      <c r="CH100" s="44">
        <f t="shared" ref="CH100:CH101" si="25">AVERAGE(I100,L100,N100:O100,R100:S100,W100,Y100,AA100,AE100,AJ100,AL100,AN100:AO100,AS100,AU100:AX100,BB100:BC100,BE100:BF100,BJ100,BL100,BQ100,BZ100:CA100,CC100:CE100)</f>
        <v>18.760667516129033</v>
      </c>
      <c r="CI100" s="42">
        <f t="shared" ref="CI100:CI101" si="26">AVERAGE(T100,AE100,O100,AQ100,AY100)</f>
        <v>21.537759999999999</v>
      </c>
      <c r="CJ100" s="42">
        <f t="shared" ref="CJ100:CJ101" si="27">AVERAGE(L100,N100,AS100,BJ100,BQ100)</f>
        <v>14.228608600000001</v>
      </c>
    </row>
    <row r="101" spans="1:88" x14ac:dyDescent="0.3">
      <c r="B101" s="72">
        <v>98</v>
      </c>
      <c r="C101" s="57" t="s">
        <v>108</v>
      </c>
      <c r="D101" s="63" t="s">
        <v>249</v>
      </c>
      <c r="E101" s="60" t="s">
        <v>222</v>
      </c>
      <c r="F101" s="44">
        <v>14.15517</v>
      </c>
      <c r="G101" s="44">
        <v>15.896229999999999</v>
      </c>
      <c r="H101" s="44">
        <v>25.458539999999999</v>
      </c>
      <c r="I101" s="44">
        <v>22.925439999999998</v>
      </c>
      <c r="J101" s="44">
        <v>16.633710000000001</v>
      </c>
      <c r="K101" s="44">
        <v>26.507940000000001</v>
      </c>
      <c r="L101" s="44">
        <v>14.064550000000001</v>
      </c>
      <c r="M101" s="44">
        <v>18.754480000000001</v>
      </c>
      <c r="N101" s="44">
        <v>20.399509999999999</v>
      </c>
      <c r="O101" s="44">
        <v>25.292069999999999</v>
      </c>
      <c r="P101" s="44">
        <v>12.07596</v>
      </c>
      <c r="Q101" s="44">
        <v>19.98789</v>
      </c>
      <c r="R101" s="44">
        <v>20.329820000000002</v>
      </c>
      <c r="S101" s="44">
        <v>25.547499999999999</v>
      </c>
      <c r="T101" s="44">
        <v>20.70374</v>
      </c>
      <c r="U101" s="44">
        <v>18.52449</v>
      </c>
      <c r="V101" s="44">
        <v>15.77009</v>
      </c>
      <c r="W101" s="44">
        <v>30.89986</v>
      </c>
      <c r="X101" s="44">
        <v>18.439550000000001</v>
      </c>
      <c r="Y101" s="44">
        <v>24.409700000000001</v>
      </c>
      <c r="Z101" s="44">
        <v>15.438459999999999</v>
      </c>
      <c r="AA101" s="44">
        <v>18.081769999999999</v>
      </c>
      <c r="AB101" s="44">
        <v>20.695239999999998</v>
      </c>
      <c r="AC101" s="44">
        <v>23.68843</v>
      </c>
      <c r="AD101" s="44">
        <v>24.170310000000001</v>
      </c>
      <c r="AE101" s="44">
        <v>23.96686</v>
      </c>
      <c r="AF101" s="44">
        <v>27.292020000000001</v>
      </c>
      <c r="AG101" s="44">
        <v>19.975239999999999</v>
      </c>
      <c r="AH101" s="44">
        <v>15.94092</v>
      </c>
      <c r="AI101" s="44">
        <v>23.478940000000001</v>
      </c>
      <c r="AJ101" s="44">
        <v>25.485859999999999</v>
      </c>
      <c r="AK101" s="44">
        <v>17.78668</v>
      </c>
      <c r="AL101" s="44">
        <v>23.41893</v>
      </c>
      <c r="AM101" s="44">
        <v>21.636119999999998</v>
      </c>
      <c r="AN101" s="44">
        <v>23.719570000000001</v>
      </c>
      <c r="AO101" s="44">
        <v>27.488040000000002</v>
      </c>
      <c r="AP101" s="44">
        <v>23.918340000000001</v>
      </c>
      <c r="AQ101" s="44">
        <v>20.945989999999998</v>
      </c>
      <c r="AR101" s="44">
        <v>15.79571</v>
      </c>
      <c r="AS101" s="44">
        <v>21.09178</v>
      </c>
      <c r="AT101" s="44">
        <v>14.76848</v>
      </c>
      <c r="AU101" s="44">
        <v>23.33492</v>
      </c>
      <c r="AV101" s="44">
        <v>24.40784</v>
      </c>
      <c r="AW101" s="44">
        <v>22.086659999999998</v>
      </c>
      <c r="AX101" s="44">
        <v>21.359470000000002</v>
      </c>
      <c r="AY101" s="44">
        <v>19.760870000000001</v>
      </c>
      <c r="AZ101" s="44">
        <v>25.96763</v>
      </c>
      <c r="BA101" s="44">
        <v>16.21659</v>
      </c>
      <c r="BB101" s="44">
        <v>22.30922</v>
      </c>
      <c r="BC101" s="44">
        <v>21.210940000000001</v>
      </c>
      <c r="BD101" s="44">
        <v>23.086379999999998</v>
      </c>
      <c r="BE101" s="44">
        <v>28.83738</v>
      </c>
      <c r="BF101" s="44">
        <v>26.24821</v>
      </c>
      <c r="BG101" s="44">
        <v>16.353490000000001</v>
      </c>
      <c r="BH101" s="44">
        <v>15.02033</v>
      </c>
      <c r="BI101" s="44">
        <v>17.787489999999998</v>
      </c>
      <c r="BJ101" s="44">
        <v>15.768800000000001</v>
      </c>
      <c r="BK101" s="44">
        <v>26.036259999999999</v>
      </c>
      <c r="BL101" s="44">
        <v>27.38101</v>
      </c>
      <c r="BM101" s="44">
        <v>22.02852</v>
      </c>
      <c r="BN101" s="44">
        <v>9.7080439999999992</v>
      </c>
      <c r="BO101" s="44">
        <v>8.9052799999999994</v>
      </c>
      <c r="BP101" s="44">
        <v>12.79627</v>
      </c>
      <c r="BQ101" s="44">
        <v>20.09449</v>
      </c>
      <c r="BR101" s="44">
        <v>22.419029999999999</v>
      </c>
      <c r="BS101" s="44">
        <v>15.508850000000001</v>
      </c>
      <c r="BT101" s="44">
        <v>14.02543</v>
      </c>
      <c r="BU101" s="44">
        <v>20.117989999999999</v>
      </c>
      <c r="BV101" s="44">
        <v>25.097660000000001</v>
      </c>
      <c r="BW101" s="44">
        <v>22.079619999999998</v>
      </c>
      <c r="BX101" s="44">
        <v>16.71396</v>
      </c>
      <c r="BY101" s="44">
        <v>15.13043</v>
      </c>
      <c r="BZ101" s="44">
        <v>24.08257</v>
      </c>
      <c r="CA101" s="44">
        <v>30.598790000000001</v>
      </c>
      <c r="CB101" s="44">
        <v>21.252939999999999</v>
      </c>
      <c r="CC101" s="44">
        <v>24.60369</v>
      </c>
      <c r="CD101" s="44">
        <v>19.74044</v>
      </c>
      <c r="CE101" s="44">
        <v>23.079840000000001</v>
      </c>
      <c r="CF101" s="44">
        <v>27.186330000000002</v>
      </c>
      <c r="CG101" s="44">
        <v>23.513079999999999</v>
      </c>
      <c r="CH101" s="44">
        <f t="shared" si="25"/>
        <v>23.298888064516131</v>
      </c>
      <c r="CI101" s="42">
        <f t="shared" si="26"/>
        <v>22.133906</v>
      </c>
      <c r="CJ101" s="42">
        <f t="shared" si="27"/>
        <v>18.283825999999998</v>
      </c>
    </row>
    <row r="102" spans="1:88" x14ac:dyDescent="0.3">
      <c r="B102" s="72">
        <v>99</v>
      </c>
      <c r="C102" s="57" t="s">
        <v>108</v>
      </c>
      <c r="D102" s="63"/>
      <c r="E102" s="61"/>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4"/>
      <c r="CI102" s="42"/>
      <c r="CJ102" s="42"/>
    </row>
    <row r="103" spans="1:88" x14ac:dyDescent="0.3">
      <c r="B103" s="72">
        <v>100</v>
      </c>
      <c r="C103" s="57" t="s">
        <v>108</v>
      </c>
      <c r="D103" s="63"/>
      <c r="E103" s="61"/>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4"/>
      <c r="CI103" s="42"/>
      <c r="CJ103" s="42"/>
    </row>
    <row r="104" spans="1:88" x14ac:dyDescent="0.3">
      <c r="B104" s="72">
        <v>101</v>
      </c>
      <c r="C104" s="57" t="s">
        <v>108</v>
      </c>
      <c r="D104" s="63"/>
      <c r="E104" s="61"/>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4"/>
      <c r="CI104" s="42"/>
      <c r="CJ104" s="42"/>
    </row>
    <row r="105" spans="1:88" x14ac:dyDescent="0.3">
      <c r="B105" s="72">
        <v>102</v>
      </c>
      <c r="C105" s="57" t="s">
        <v>108</v>
      </c>
      <c r="D105" s="63"/>
      <c r="E105" s="61"/>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4"/>
      <c r="CI105" s="42"/>
      <c r="CJ105" s="42"/>
    </row>
    <row r="106" spans="1:88" x14ac:dyDescent="0.3">
      <c r="B106" s="72">
        <v>103</v>
      </c>
      <c r="C106" s="57" t="s">
        <v>108</v>
      </c>
      <c r="D106" s="67" t="s">
        <v>161</v>
      </c>
      <c r="E106" s="60"/>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2"/>
      <c r="CJ106" s="42"/>
    </row>
    <row r="107" spans="1:88" x14ac:dyDescent="0.3">
      <c r="B107" s="72">
        <v>104</v>
      </c>
      <c r="C107" s="57" t="s">
        <v>108</v>
      </c>
      <c r="D107" s="63" t="s">
        <v>211</v>
      </c>
      <c r="E107" s="60" t="s">
        <v>205</v>
      </c>
      <c r="F107" s="44">
        <v>23.84</v>
      </c>
      <c r="G107" s="44">
        <v>35.97</v>
      </c>
      <c r="H107" s="44">
        <v>36.18</v>
      </c>
      <c r="I107" s="44">
        <v>28.4</v>
      </c>
      <c r="J107" s="44">
        <v>39.049999999999997</v>
      </c>
      <c r="K107" s="44">
        <v>35.409999999999997</v>
      </c>
      <c r="L107" s="44">
        <v>23.01</v>
      </c>
      <c r="M107" s="44">
        <v>37.15</v>
      </c>
      <c r="N107" s="44">
        <v>22.18</v>
      </c>
      <c r="O107" s="44">
        <v>27.75</v>
      </c>
      <c r="P107" s="44">
        <v>33.6</v>
      </c>
      <c r="Q107" s="44">
        <v>30.28</v>
      </c>
      <c r="R107" s="44">
        <v>29.77</v>
      </c>
      <c r="S107" s="44">
        <v>26.96</v>
      </c>
      <c r="T107" s="44">
        <v>42.81</v>
      </c>
      <c r="U107" s="44">
        <v>31.65</v>
      </c>
      <c r="V107" s="44">
        <v>31.96</v>
      </c>
      <c r="W107" s="44">
        <v>29.47</v>
      </c>
      <c r="X107" s="44">
        <v>33.840000000000003</v>
      </c>
      <c r="Y107" s="44">
        <v>34.94</v>
      </c>
      <c r="Z107" s="44">
        <v>32.25</v>
      </c>
      <c r="AA107" s="44">
        <v>21.13</v>
      </c>
      <c r="AB107" s="44">
        <v>27.78</v>
      </c>
      <c r="AC107" s="44">
        <v>26.26</v>
      </c>
      <c r="AD107" s="44">
        <v>35.909999999999997</v>
      </c>
      <c r="AE107" s="44">
        <v>18.91</v>
      </c>
      <c r="AF107" s="44">
        <v>30.8</v>
      </c>
      <c r="AG107" s="44">
        <v>34.43</v>
      </c>
      <c r="AH107" s="44">
        <v>37.590000000000003</v>
      </c>
      <c r="AI107" s="44">
        <v>29.67</v>
      </c>
      <c r="AJ107" s="44">
        <v>26.41</v>
      </c>
      <c r="AK107" s="44">
        <v>33.54</v>
      </c>
      <c r="AL107" s="44">
        <v>28.17</v>
      </c>
      <c r="AM107" s="44">
        <v>36.590000000000003</v>
      </c>
      <c r="AN107" s="44">
        <v>22.75</v>
      </c>
      <c r="AO107" s="44">
        <v>25.96</v>
      </c>
      <c r="AP107" s="44">
        <v>35.99</v>
      </c>
      <c r="AQ107" s="44">
        <v>38.520000000000003</v>
      </c>
      <c r="AR107" s="44">
        <v>29.5</v>
      </c>
      <c r="AS107" s="44">
        <v>16.77</v>
      </c>
      <c r="AT107" s="44">
        <v>20.23</v>
      </c>
      <c r="AU107" s="44">
        <v>25.28</v>
      </c>
      <c r="AV107" s="44">
        <v>26.22</v>
      </c>
      <c r="AW107" s="44">
        <v>22.05</v>
      </c>
      <c r="AX107" s="44">
        <v>31.52</v>
      </c>
      <c r="AY107" s="44">
        <v>34.93</v>
      </c>
      <c r="AZ107" s="44">
        <v>32.92</v>
      </c>
      <c r="BA107" s="44">
        <v>34.549999999999997</v>
      </c>
      <c r="BB107" s="44">
        <v>16.39</v>
      </c>
      <c r="BC107" s="44">
        <v>30.38</v>
      </c>
      <c r="BD107" s="44">
        <v>32.47</v>
      </c>
      <c r="BE107" s="44">
        <v>27.43</v>
      </c>
      <c r="BF107" s="44">
        <v>28.99</v>
      </c>
      <c r="BG107" s="44">
        <v>35.549999999999997</v>
      </c>
      <c r="BH107" s="44">
        <v>26.11</v>
      </c>
      <c r="BI107" s="44">
        <v>38.11</v>
      </c>
      <c r="BJ107" s="44">
        <v>33.81</v>
      </c>
      <c r="BK107" s="44">
        <v>28.55</v>
      </c>
      <c r="BL107" s="44">
        <v>24.56</v>
      </c>
      <c r="BM107" s="44">
        <v>23.86</v>
      </c>
      <c r="BN107" s="44">
        <v>29.46</v>
      </c>
      <c r="BO107" s="44">
        <v>35.49</v>
      </c>
      <c r="BP107" s="44">
        <v>19.71</v>
      </c>
      <c r="BQ107" s="44">
        <v>24.11</v>
      </c>
      <c r="BR107" s="44">
        <v>37.07</v>
      </c>
      <c r="BS107" s="44">
        <v>18.66</v>
      </c>
      <c r="BT107" s="44">
        <v>33.869999999999997</v>
      </c>
      <c r="BU107" s="44">
        <v>29.05</v>
      </c>
      <c r="BV107" s="44">
        <v>31.17</v>
      </c>
      <c r="BW107" s="44">
        <v>32.54</v>
      </c>
      <c r="BX107" s="44">
        <v>26.03</v>
      </c>
      <c r="BY107" s="44">
        <v>27.91</v>
      </c>
      <c r="BZ107" s="44">
        <v>20.55</v>
      </c>
      <c r="CA107" s="44">
        <v>32.340000000000003</v>
      </c>
      <c r="CB107" s="44">
        <v>32.020000000000003</v>
      </c>
      <c r="CC107" s="44">
        <v>25.91</v>
      </c>
      <c r="CD107" s="44">
        <v>27.03</v>
      </c>
      <c r="CE107" s="44">
        <v>38.119999999999997</v>
      </c>
      <c r="CF107" s="44">
        <v>35.869999999999997</v>
      </c>
      <c r="CG107" s="44">
        <v>27.36</v>
      </c>
      <c r="CH107" s="44">
        <f t="shared" ref="CH107:CH109" si="28">AVERAGE(I107,L107,N107:O107,R107:S107,W107,Y107,AA107,AE107,AJ107,AL107,AN107:AO107,AS107,AU107:AX107,BB107:BC107,BE107:BF107,BJ107,BL107,BQ107,BZ107:CA107,CC107:CE107)</f>
        <v>26.363548387096774</v>
      </c>
      <c r="CI107" s="42">
        <f t="shared" ref="CI107:CI108" si="29">AVERAGE(T107,AE107,O107,AQ107,AY107)</f>
        <v>32.584000000000003</v>
      </c>
      <c r="CJ107" s="42">
        <f t="shared" ref="CJ107:CJ108" si="30">AVERAGE(L107,N107,AS107,BJ107,BQ107)</f>
        <v>23.975999999999999</v>
      </c>
    </row>
    <row r="108" spans="1:88" x14ac:dyDescent="0.3">
      <c r="B108" s="72">
        <v>105</v>
      </c>
      <c r="C108" s="57" t="s">
        <v>108</v>
      </c>
      <c r="D108" s="63" t="s">
        <v>250</v>
      </c>
      <c r="E108" s="60" t="s">
        <v>146</v>
      </c>
      <c r="F108" s="44">
        <v>27.5</v>
      </c>
      <c r="G108" s="44">
        <v>23.5</v>
      </c>
      <c r="H108" s="44">
        <v>35.700000000000003</v>
      </c>
      <c r="I108" s="44">
        <v>22.9</v>
      </c>
      <c r="J108" s="44">
        <v>27.2</v>
      </c>
      <c r="K108" s="44">
        <v>32.799999999999997</v>
      </c>
      <c r="L108" s="44">
        <v>15.9</v>
      </c>
      <c r="M108" s="44">
        <v>25.4</v>
      </c>
      <c r="N108" s="44">
        <v>17.8</v>
      </c>
      <c r="O108" s="44">
        <v>17.3</v>
      </c>
      <c r="P108" s="44">
        <v>32.799999999999997</v>
      </c>
      <c r="Q108" s="44">
        <v>24.3</v>
      </c>
      <c r="R108" s="44">
        <v>28.9</v>
      </c>
      <c r="S108" s="44">
        <v>25</v>
      </c>
      <c r="T108" s="44">
        <v>33.700000000000003</v>
      </c>
      <c r="U108" s="44">
        <v>21.9</v>
      </c>
      <c r="V108" s="44">
        <v>23.7</v>
      </c>
      <c r="W108" s="44">
        <v>27.8</v>
      </c>
      <c r="X108" s="44">
        <v>23.6</v>
      </c>
      <c r="Y108" s="44">
        <v>29.9</v>
      </c>
      <c r="Z108" s="44">
        <v>19.5</v>
      </c>
      <c r="AA108" s="44">
        <v>25.5</v>
      </c>
      <c r="AB108" s="44">
        <v>19.5</v>
      </c>
      <c r="AC108" s="44">
        <v>31.6</v>
      </c>
      <c r="AD108" s="44">
        <v>28</v>
      </c>
      <c r="AE108" s="44">
        <v>16.899999999999999</v>
      </c>
      <c r="AF108" s="44">
        <v>32.299999999999997</v>
      </c>
      <c r="AG108" s="44">
        <v>25.9</v>
      </c>
      <c r="AH108" s="44">
        <v>27.5</v>
      </c>
      <c r="AI108" s="44">
        <v>25.8</v>
      </c>
      <c r="AJ108" s="44">
        <v>17.2</v>
      </c>
      <c r="AK108" s="44">
        <v>20.7</v>
      </c>
      <c r="AL108" s="44">
        <v>20.100000000000001</v>
      </c>
      <c r="AM108" s="44">
        <v>33.299999999999997</v>
      </c>
      <c r="AN108" s="44">
        <v>21.7</v>
      </c>
      <c r="AO108" s="44">
        <v>20.3</v>
      </c>
      <c r="AP108" s="44">
        <v>30.4</v>
      </c>
      <c r="AQ108" s="44">
        <v>21.7</v>
      </c>
      <c r="AR108" s="44">
        <v>19.600000000000001</v>
      </c>
      <c r="AS108" s="44">
        <v>15.2</v>
      </c>
      <c r="AT108" s="44">
        <v>37.200000000000003</v>
      </c>
      <c r="AU108" s="44">
        <v>16.100000000000001</v>
      </c>
      <c r="AV108" s="44">
        <v>33.200000000000003</v>
      </c>
      <c r="AW108" s="44">
        <v>27.1</v>
      </c>
      <c r="AX108" s="44">
        <v>21.7</v>
      </c>
      <c r="AY108" s="44">
        <v>27</v>
      </c>
      <c r="AZ108" s="44">
        <v>26.5</v>
      </c>
      <c r="BA108" s="44">
        <v>28</v>
      </c>
      <c r="BB108" s="44">
        <v>17.600000000000001</v>
      </c>
      <c r="BC108" s="44">
        <v>24.2</v>
      </c>
      <c r="BD108" s="44">
        <v>29.3</v>
      </c>
      <c r="BE108" s="44">
        <v>24.7</v>
      </c>
      <c r="BF108" s="44">
        <v>23.8</v>
      </c>
      <c r="BG108" s="44">
        <v>39.9</v>
      </c>
      <c r="BH108" s="44">
        <v>20.399999999999999</v>
      </c>
      <c r="BI108" s="44">
        <v>25.3</v>
      </c>
      <c r="BJ108" s="44">
        <v>24</v>
      </c>
      <c r="BK108" s="44">
        <v>33.1</v>
      </c>
      <c r="BL108" s="44">
        <v>31.2</v>
      </c>
      <c r="BM108" s="44">
        <v>30.3</v>
      </c>
      <c r="BN108" s="44">
        <v>22.2</v>
      </c>
      <c r="BO108" s="44">
        <v>27.1</v>
      </c>
      <c r="BP108" s="44">
        <v>20.2</v>
      </c>
      <c r="BQ108" s="44">
        <v>25.2</v>
      </c>
      <c r="BR108" s="44">
        <v>26.4</v>
      </c>
      <c r="BS108" s="44">
        <v>25.4</v>
      </c>
      <c r="BT108" s="44">
        <v>16.2</v>
      </c>
      <c r="BU108" s="44">
        <v>25</v>
      </c>
      <c r="BV108" s="44">
        <v>25.4</v>
      </c>
      <c r="BW108" s="44">
        <v>31.3</v>
      </c>
      <c r="BX108" s="44">
        <v>27.1</v>
      </c>
      <c r="BY108" s="44">
        <v>22.9</v>
      </c>
      <c r="BZ108" s="44">
        <v>21.4</v>
      </c>
      <c r="CA108" s="44">
        <v>21.9</v>
      </c>
      <c r="CB108" s="44">
        <v>34.5</v>
      </c>
      <c r="CC108" s="44">
        <v>23.2</v>
      </c>
      <c r="CD108" s="44">
        <v>23.8</v>
      </c>
      <c r="CE108" s="44">
        <v>27.1</v>
      </c>
      <c r="CF108" s="44">
        <v>27.4</v>
      </c>
      <c r="CG108" s="44">
        <v>24.2</v>
      </c>
      <c r="CH108" s="44">
        <f t="shared" si="28"/>
        <v>22.858064516129033</v>
      </c>
      <c r="CI108" s="42">
        <f t="shared" si="29"/>
        <v>23.32</v>
      </c>
      <c r="CJ108" s="42">
        <f t="shared" si="30"/>
        <v>19.62</v>
      </c>
    </row>
    <row r="109" spans="1:88" ht="20.399999999999999" x14ac:dyDescent="0.3">
      <c r="B109" s="72">
        <v>106</v>
      </c>
      <c r="C109" s="57" t="s">
        <v>108</v>
      </c>
      <c r="D109" s="63" t="s">
        <v>251</v>
      </c>
      <c r="E109" s="60" t="s">
        <v>220</v>
      </c>
      <c r="F109" s="44">
        <v>10.434782608695652</v>
      </c>
      <c r="G109" s="44">
        <v>9.433962264150944</v>
      </c>
      <c r="H109" s="44">
        <v>12.303881090008257</v>
      </c>
      <c r="I109" s="44">
        <v>11.131059245960502</v>
      </c>
      <c r="J109" s="44">
        <v>9.7142857142857135</v>
      </c>
      <c r="K109" s="44">
        <v>11.394557823129253</v>
      </c>
      <c r="L109" s="44">
        <v>8.2740213523131665</v>
      </c>
      <c r="M109" s="44">
        <v>15.584415584415584</v>
      </c>
      <c r="N109" s="44">
        <v>10.254735467015024</v>
      </c>
      <c r="O109" s="44">
        <v>5.9639389736477115</v>
      </c>
      <c r="P109" s="44">
        <v>13.333333333333334</v>
      </c>
      <c r="Q109" s="44">
        <v>13.404255319148936</v>
      </c>
      <c r="R109" s="44">
        <v>11.187739463601533</v>
      </c>
      <c r="S109" s="44">
        <v>8.6150763836714237</v>
      </c>
      <c r="T109" s="44">
        <v>11.71875</v>
      </c>
      <c r="U109" s="44">
        <v>11.507936507936508</v>
      </c>
      <c r="V109" s="44">
        <v>11.111111111111111</v>
      </c>
      <c r="W109" s="44">
        <v>10.407239819004525</v>
      </c>
      <c r="X109" s="44">
        <v>11.475409836065573</v>
      </c>
      <c r="Y109" s="44">
        <v>11.320754716981133</v>
      </c>
      <c r="Z109" s="44">
        <v>11.711711711711711</v>
      </c>
      <c r="AA109" s="44">
        <v>9.4493541808293688</v>
      </c>
      <c r="AB109" s="44">
        <v>11.180124223602485</v>
      </c>
      <c r="AC109" s="44">
        <v>10.333333333333334</v>
      </c>
      <c r="AD109" s="44">
        <v>13.343558282208591</v>
      </c>
      <c r="AE109" s="44">
        <v>5.6138186304750155</v>
      </c>
      <c r="AF109" s="44">
        <v>11.367380560131796</v>
      </c>
      <c r="AG109" s="44">
        <v>10.21324354657688</v>
      </c>
      <c r="AH109" s="44">
        <v>14.285714285714285</v>
      </c>
      <c r="AI109" s="44">
        <v>10.9375</v>
      </c>
      <c r="AJ109" s="44">
        <v>9.0809628008752732</v>
      </c>
      <c r="AK109" s="44">
        <v>13.306451612903224</v>
      </c>
      <c r="AL109" s="44">
        <v>9.375</v>
      </c>
      <c r="AM109" s="44">
        <v>12.429378531073446</v>
      </c>
      <c r="AN109" s="44">
        <v>8.808933002481389</v>
      </c>
      <c r="AO109" s="44">
        <v>10.623409669211197</v>
      </c>
      <c r="AP109" s="44">
        <v>10.672853828306264</v>
      </c>
      <c r="AQ109" s="44">
        <v>10.714285714285714</v>
      </c>
      <c r="AR109" s="44">
        <v>11.826347305389222</v>
      </c>
      <c r="AS109" s="44">
        <v>10.135746606334841</v>
      </c>
      <c r="AT109" s="44">
        <v>10.75268817204301</v>
      </c>
      <c r="AU109" s="44">
        <v>9.1011235955056176</v>
      </c>
      <c r="AV109" s="44">
        <v>12.379421221864952</v>
      </c>
      <c r="AW109" s="44">
        <v>7.6023391812865491</v>
      </c>
      <c r="AX109" s="44">
        <v>8.8729016786570742</v>
      </c>
      <c r="AY109" s="44">
        <v>8.7025316455696213</v>
      </c>
      <c r="AZ109" s="44">
        <v>12.104283054003725</v>
      </c>
      <c r="BA109" s="44">
        <v>14.678899082568808</v>
      </c>
      <c r="BB109" s="44">
        <v>7.9374624173181001</v>
      </c>
      <c r="BC109" s="44">
        <v>9.2105263157894726</v>
      </c>
      <c r="BD109" s="44">
        <v>9.6330275229357802</v>
      </c>
      <c r="BE109" s="44">
        <v>10.07591442374051</v>
      </c>
      <c r="BF109" s="44">
        <v>10.910118711136235</v>
      </c>
      <c r="BG109" s="44">
        <v>11.801242236024844</v>
      </c>
      <c r="BH109" s="44">
        <v>12.437810945273633</v>
      </c>
      <c r="BI109" s="44">
        <v>14.04494382022472</v>
      </c>
      <c r="BJ109" s="44">
        <v>11.397058823529411</v>
      </c>
      <c r="BK109" s="44">
        <v>8.791208791208792</v>
      </c>
      <c r="BL109" s="44">
        <v>10.437235543018335</v>
      </c>
      <c r="BM109" s="44">
        <v>11.76470588235294</v>
      </c>
      <c r="BN109" s="44"/>
      <c r="BO109" s="44">
        <v>11.178247734138973</v>
      </c>
      <c r="BP109" s="44">
        <v>11.801242236024844</v>
      </c>
      <c r="BQ109" s="44">
        <v>9.2953523238380811</v>
      </c>
      <c r="BR109" s="44">
        <v>11.538461538461538</v>
      </c>
      <c r="BS109" s="44">
        <v>8.8729016786570742</v>
      </c>
      <c r="BT109" s="44">
        <v>10.566037735849058</v>
      </c>
      <c r="BU109" s="44">
        <v>15.068493150684931</v>
      </c>
      <c r="BV109" s="44">
        <v>12.797619047619047</v>
      </c>
      <c r="BW109" s="44">
        <v>7.8488372093023253</v>
      </c>
      <c r="BX109" s="44">
        <v>10.931174089068826</v>
      </c>
      <c r="BY109" s="44"/>
      <c r="BZ109" s="44">
        <v>9.8742138364779883</v>
      </c>
      <c r="CA109" s="44">
        <v>7.1063829787234036</v>
      </c>
      <c r="CB109" s="44">
        <v>12.578616352201259</v>
      </c>
      <c r="CC109" s="44">
        <v>7.9530201342281881</v>
      </c>
      <c r="CD109" s="44">
        <v>8.3798882681564244</v>
      </c>
      <c r="CE109" s="44">
        <v>12.51441753171857</v>
      </c>
      <c r="CF109" s="44">
        <v>8.4337349397590362</v>
      </c>
      <c r="CG109" s="44"/>
      <c r="CH109" s="44">
        <f t="shared" si="28"/>
        <v>9.4609408805610009</v>
      </c>
      <c r="CI109" s="42"/>
      <c r="CJ109" s="42"/>
    </row>
    <row r="110" spans="1:88" x14ac:dyDescent="0.3">
      <c r="B110" s="72">
        <v>107</v>
      </c>
      <c r="C110" s="57" t="s">
        <v>108</v>
      </c>
      <c r="D110" s="63"/>
      <c r="E110" s="60"/>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2"/>
      <c r="CJ110" s="42"/>
    </row>
    <row r="111" spans="1:88" customFormat="1" x14ac:dyDescent="0.3">
      <c r="B111" s="72">
        <v>108</v>
      </c>
      <c r="C111" s="57" t="s">
        <v>108</v>
      </c>
      <c r="D111" s="63"/>
      <c r="E111" s="60"/>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C111" s="44"/>
      <c r="CD111" s="44"/>
      <c r="CE111" s="44"/>
      <c r="CF111" s="44"/>
      <c r="CG111" s="44"/>
      <c r="CH111" s="44"/>
      <c r="CI111" s="42"/>
      <c r="CJ111" s="42"/>
    </row>
    <row r="112" spans="1:88" customFormat="1" x14ac:dyDescent="0.3">
      <c r="B112" s="72">
        <v>109</v>
      </c>
      <c r="C112" s="57" t="s">
        <v>108</v>
      </c>
      <c r="D112" s="67" t="s">
        <v>162</v>
      </c>
      <c r="E112" s="58"/>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c r="CH112" s="47"/>
      <c r="CI112" s="42"/>
      <c r="CJ112" s="42"/>
    </row>
    <row r="113" spans="1:88" customFormat="1" ht="20.399999999999999" x14ac:dyDescent="0.3">
      <c r="A113" s="64"/>
      <c r="B113" s="72">
        <v>110</v>
      </c>
      <c r="C113" s="57" t="s">
        <v>108</v>
      </c>
      <c r="D113" s="63" t="s">
        <v>319</v>
      </c>
      <c r="E113" s="60" t="s">
        <v>291</v>
      </c>
      <c r="F113" s="44">
        <v>17.205580000000001</v>
      </c>
      <c r="G113" s="44">
        <v>17.55444</v>
      </c>
      <c r="H113" s="44">
        <v>25.621099999999998</v>
      </c>
      <c r="I113" s="44">
        <v>20.774750000000001</v>
      </c>
      <c r="J113" s="44">
        <v>14.72897</v>
      </c>
      <c r="K113" s="44">
        <v>22.44209</v>
      </c>
      <c r="L113" s="44">
        <v>18.163170000000001</v>
      </c>
      <c r="M113" s="44">
        <v>18.27769</v>
      </c>
      <c r="N113" s="44">
        <v>20.293980000000001</v>
      </c>
      <c r="O113" s="44">
        <v>17.45412</v>
      </c>
      <c r="P113" s="44">
        <v>14.0532</v>
      </c>
      <c r="Q113" s="44">
        <v>20.596579999999999</v>
      </c>
      <c r="R113" s="44">
        <v>20.077480000000001</v>
      </c>
      <c r="S113" s="44">
        <v>15.808009999999999</v>
      </c>
      <c r="T113" s="44">
        <v>18.147030000000001</v>
      </c>
      <c r="U113" s="44">
        <v>20.298950000000001</v>
      </c>
      <c r="V113" s="44">
        <v>12.663729999999999</v>
      </c>
      <c r="W113" s="44">
        <v>26.334409999999998</v>
      </c>
      <c r="X113" s="44">
        <v>14.91705</v>
      </c>
      <c r="Y113" s="44">
        <v>25.355730000000001</v>
      </c>
      <c r="Z113" s="44">
        <v>13.19655</v>
      </c>
      <c r="AA113" s="44">
        <v>21.876329999999999</v>
      </c>
      <c r="AB113" s="44">
        <v>14.507479999999999</v>
      </c>
      <c r="AC113" s="44">
        <v>20.283439999999999</v>
      </c>
      <c r="AD113" s="44">
        <v>20.018350000000002</v>
      </c>
      <c r="AE113" s="44">
        <v>15.113</v>
      </c>
      <c r="AF113" s="44">
        <v>22.311779999999999</v>
      </c>
      <c r="AG113" s="44">
        <v>18.683479999999999</v>
      </c>
      <c r="AH113" s="44">
        <v>19.67426</v>
      </c>
      <c r="AI113" s="44">
        <v>17.6828</v>
      </c>
      <c r="AJ113" s="44">
        <v>18.418769999999999</v>
      </c>
      <c r="AK113" s="44">
        <v>23.329049999999999</v>
      </c>
      <c r="AL113" s="44">
        <v>20.92238</v>
      </c>
      <c r="AM113" s="44">
        <v>14.45931</v>
      </c>
      <c r="AN113" s="44">
        <v>20.650410000000001</v>
      </c>
      <c r="AO113" s="44">
        <v>20.81466</v>
      </c>
      <c r="AP113" s="44">
        <v>21.56138</v>
      </c>
      <c r="AQ113" s="44">
        <v>14.64828</v>
      </c>
      <c r="AR113" s="44">
        <v>17.260179999999998</v>
      </c>
      <c r="AS113" s="44">
        <v>15.35614</v>
      </c>
      <c r="AT113" s="44">
        <v>15.26052</v>
      </c>
      <c r="AU113" s="44">
        <v>29.509699999999999</v>
      </c>
      <c r="AV113" s="44">
        <v>20.032730000000001</v>
      </c>
      <c r="AW113" s="44">
        <v>20.57601</v>
      </c>
      <c r="AX113" s="44">
        <v>15.56578</v>
      </c>
      <c r="AY113" s="44">
        <v>22.047720000000002</v>
      </c>
      <c r="AZ113" s="44">
        <v>22.867719999999998</v>
      </c>
      <c r="BA113" s="44">
        <v>17.799309999999998</v>
      </c>
      <c r="BB113" s="44">
        <v>15.443630000000001</v>
      </c>
      <c r="BC113" s="44">
        <v>22.590430000000001</v>
      </c>
      <c r="BD113" s="44">
        <v>20.250769999999999</v>
      </c>
      <c r="BE113" s="44">
        <v>27.958909999999999</v>
      </c>
      <c r="BF113" s="44">
        <v>16.813140000000001</v>
      </c>
      <c r="BG113" s="44">
        <v>23.107309999999998</v>
      </c>
      <c r="BH113" s="44">
        <v>17.302050000000001</v>
      </c>
      <c r="BI113" s="44">
        <v>20.464929999999999</v>
      </c>
      <c r="BJ113" s="44">
        <v>20.946770000000001</v>
      </c>
      <c r="BK113" s="44">
        <v>16.681920000000002</v>
      </c>
      <c r="BL113" s="44">
        <v>26.848839999999999</v>
      </c>
      <c r="BM113" s="44">
        <v>18.898980000000002</v>
      </c>
      <c r="BN113" s="44">
        <v>11.40565</v>
      </c>
      <c r="BO113" s="44">
        <v>17.516120000000001</v>
      </c>
      <c r="BP113" s="44">
        <v>16.414709999999999</v>
      </c>
      <c r="BQ113" s="44">
        <v>19.420020000000001</v>
      </c>
      <c r="BR113" s="44">
        <v>13.68422</v>
      </c>
      <c r="BS113" s="44">
        <v>21.89949</v>
      </c>
      <c r="BT113" s="44">
        <v>15.571870000000001</v>
      </c>
      <c r="BU113" s="44">
        <v>15.771179999999999</v>
      </c>
      <c r="BV113" s="44">
        <v>19.71189</v>
      </c>
      <c r="BW113" s="44">
        <v>22.048549999999999</v>
      </c>
      <c r="BX113" s="44">
        <v>21.933779999999999</v>
      </c>
      <c r="BY113" s="44">
        <v>17.259799999999998</v>
      </c>
      <c r="BZ113" s="44">
        <v>17.293679999999998</v>
      </c>
      <c r="CA113" s="44">
        <v>18.388079999999999</v>
      </c>
      <c r="CB113" s="44">
        <v>24.424489999999999</v>
      </c>
      <c r="CC113" s="44">
        <v>16.158110000000001</v>
      </c>
      <c r="CD113" s="44">
        <v>30.98686</v>
      </c>
      <c r="CE113" s="44">
        <v>23.850670000000001</v>
      </c>
      <c r="CF113" s="44">
        <v>17.017679999999999</v>
      </c>
      <c r="CG113" s="44">
        <v>20.092829999999999</v>
      </c>
      <c r="CH113" s="44">
        <f>AVERAGE(I113,L113,N113:O113,R113:S113,W113,Y113,AA113,AE113,AJ113,AL113,AN113:AO113,AS113,AU113:AX113,BB113:BC113,BE113:BF113,BJ113,BL113,BQ113,BZ113:CA113,CC113:CE113)</f>
        <v>20.638603225806452</v>
      </c>
      <c r="CI113" s="42">
        <f t="shared" ref="CI113" si="31">AVERAGE(T113,AE113,O113,AQ113,AY113)</f>
        <v>17.482030000000002</v>
      </c>
      <c r="CJ113" s="42">
        <f t="shared" ref="CJ113" si="32">AVERAGE(L113,N113,AS113,BJ113,BQ113)</f>
        <v>18.836016000000001</v>
      </c>
    </row>
    <row r="114" spans="1:88" customFormat="1" x14ac:dyDescent="0.3">
      <c r="B114" s="72">
        <v>111</v>
      </c>
      <c r="C114" s="57" t="s">
        <v>108</v>
      </c>
      <c r="D114" s="63"/>
      <c r="E114" s="60"/>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2"/>
      <c r="CJ114" s="42"/>
    </row>
    <row r="115" spans="1:88" x14ac:dyDescent="0.3">
      <c r="B115" s="72">
        <v>112</v>
      </c>
      <c r="C115" s="57" t="s">
        <v>108</v>
      </c>
      <c r="D115" s="63"/>
      <c r="E115" s="58"/>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c r="CH115" s="44"/>
      <c r="CI115" s="42"/>
      <c r="CJ115" s="42"/>
    </row>
    <row r="116" spans="1:88" x14ac:dyDescent="0.3">
      <c r="B116" s="72">
        <v>113</v>
      </c>
      <c r="C116" s="57" t="s">
        <v>108</v>
      </c>
      <c r="D116" s="63"/>
      <c r="E116" s="58"/>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7"/>
      <c r="CI116" s="42"/>
      <c r="CJ116" s="42"/>
    </row>
    <row r="117" spans="1:88" x14ac:dyDescent="0.3">
      <c r="B117" s="72">
        <v>114</v>
      </c>
      <c r="C117" s="57" t="s">
        <v>108</v>
      </c>
      <c r="D117" s="63"/>
      <c r="E117" s="58"/>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7"/>
      <c r="CI117" s="42"/>
      <c r="CJ117" s="42"/>
    </row>
    <row r="118" spans="1:88" x14ac:dyDescent="0.3">
      <c r="B118" s="72">
        <v>115</v>
      </c>
      <c r="C118" s="57" t="s">
        <v>314</v>
      </c>
      <c r="D118" s="67" t="s">
        <v>314</v>
      </c>
      <c r="E118" s="58"/>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42"/>
      <c r="CG118" s="42"/>
      <c r="CH118" s="47"/>
      <c r="CI118" s="42"/>
      <c r="CJ118" s="42"/>
    </row>
    <row r="119" spans="1:88" x14ac:dyDescent="0.3">
      <c r="B119" s="72">
        <v>116</v>
      </c>
      <c r="C119" s="57" t="s">
        <v>314</v>
      </c>
      <c r="D119" s="74" t="s">
        <v>317</v>
      </c>
      <c r="E119" s="74" t="s">
        <v>291</v>
      </c>
      <c r="F119" s="75">
        <v>7.8417139999999996</v>
      </c>
      <c r="G119" s="75">
        <v>9.0132840000000005</v>
      </c>
      <c r="H119" s="75">
        <v>10.96936</v>
      </c>
      <c r="I119" s="75">
        <v>11.51097</v>
      </c>
      <c r="J119" s="75">
        <v>8.5842050000000008</v>
      </c>
      <c r="K119" s="75">
        <v>7.8008689999999996</v>
      </c>
      <c r="L119" s="75">
        <v>7.2061630000000001</v>
      </c>
      <c r="M119" s="75">
        <v>5.4726319999999999</v>
      </c>
      <c r="N119" s="75">
        <v>11.80218</v>
      </c>
      <c r="O119" s="75">
        <v>11.423780000000001</v>
      </c>
      <c r="P119" s="75">
        <v>7.0073109999999996</v>
      </c>
      <c r="Q119" s="75">
        <v>6.9121360000000003</v>
      </c>
      <c r="R119" s="75">
        <v>9.7613699999999994</v>
      </c>
      <c r="S119" s="75">
        <v>9.4280849999999994</v>
      </c>
      <c r="T119" s="75">
        <v>6.1234679999999999</v>
      </c>
      <c r="U119" s="75">
        <v>9.3572109999999995</v>
      </c>
      <c r="V119" s="75">
        <v>6.3178580000000002</v>
      </c>
      <c r="W119" s="75">
        <v>17.557289999999998</v>
      </c>
      <c r="X119" s="75">
        <v>5.3758720000000002</v>
      </c>
      <c r="Y119" s="75">
        <v>7.9077710000000003</v>
      </c>
      <c r="Z119" s="75">
        <v>7.3958550000000001</v>
      </c>
      <c r="AA119" s="75">
        <v>14.06498</v>
      </c>
      <c r="AB119" s="75">
        <v>7.7796110000000001</v>
      </c>
      <c r="AC119" s="75">
        <v>6.8633379999999997</v>
      </c>
      <c r="AD119" s="75">
        <v>7.9348640000000001</v>
      </c>
      <c r="AE119" s="75">
        <v>10.714589999999999</v>
      </c>
      <c r="AF119" s="75">
        <v>9.6481239999999993</v>
      </c>
      <c r="AG119" s="75">
        <v>5.1147499999999999</v>
      </c>
      <c r="AH119" s="75">
        <v>17.150580000000001</v>
      </c>
      <c r="AI119" s="75">
        <v>4.1537309999999996</v>
      </c>
      <c r="AJ119" s="75">
        <v>13.27524</v>
      </c>
      <c r="AK119" s="75">
        <v>8.7052399999999999</v>
      </c>
      <c r="AL119" s="75">
        <v>7.7060310000000003</v>
      </c>
      <c r="AM119" s="75">
        <v>7.1548239999999996</v>
      </c>
      <c r="AN119" s="75">
        <v>9.5417509999999996</v>
      </c>
      <c r="AO119" s="75">
        <v>11.18708</v>
      </c>
      <c r="AP119" s="75">
        <v>9.9437460000000009</v>
      </c>
      <c r="AQ119" s="75">
        <v>3.9048430000000001</v>
      </c>
      <c r="AR119" s="75">
        <v>9.4566680000000005</v>
      </c>
      <c r="AS119" s="75">
        <v>7.7310150000000002</v>
      </c>
      <c r="AT119" s="75">
        <v>5.6574929999999997</v>
      </c>
      <c r="AU119" s="75">
        <v>21.461780000000001</v>
      </c>
      <c r="AV119" s="75">
        <v>7.4273129999999998</v>
      </c>
      <c r="AW119" s="75">
        <v>21.59186</v>
      </c>
      <c r="AX119" s="75">
        <v>9.1869350000000001</v>
      </c>
      <c r="AY119" s="75">
        <v>10.66957</v>
      </c>
      <c r="AZ119" s="75">
        <v>8.2181680000000004</v>
      </c>
      <c r="BA119" s="75">
        <v>6.6004069999999997</v>
      </c>
      <c r="BB119" s="75">
        <v>11.234</v>
      </c>
      <c r="BC119" s="75">
        <v>13.011060000000001</v>
      </c>
      <c r="BD119" s="75">
        <v>9.4570810000000005</v>
      </c>
      <c r="BE119" s="75">
        <v>19.477270000000001</v>
      </c>
      <c r="BF119" s="75">
        <v>6.7744030000000004</v>
      </c>
      <c r="BG119" s="75">
        <v>12.824249999999999</v>
      </c>
      <c r="BH119" s="75">
        <v>5.3249709999999997</v>
      </c>
      <c r="BI119" s="75">
        <v>7.6349650000000002</v>
      </c>
      <c r="BJ119" s="75">
        <v>8.6880679999999995</v>
      </c>
      <c r="BK119" s="75">
        <v>6.5671720000000002</v>
      </c>
      <c r="BL119" s="75">
        <v>19.985060000000001</v>
      </c>
      <c r="BM119" s="75">
        <v>10.645379999999999</v>
      </c>
      <c r="BN119" s="75">
        <v>3.776281</v>
      </c>
      <c r="BO119" s="75">
        <v>5.6937800000000003</v>
      </c>
      <c r="BP119" s="75">
        <v>7.223732</v>
      </c>
      <c r="BQ119" s="75">
        <v>14.45626</v>
      </c>
      <c r="BR119" s="75">
        <v>6.2525709999999997</v>
      </c>
      <c r="BS119" s="75">
        <v>4.8292510000000002</v>
      </c>
      <c r="BT119" s="75">
        <v>7.0880619999999999</v>
      </c>
      <c r="BU119" s="75">
        <v>5.9043070000000002</v>
      </c>
      <c r="BV119" s="75">
        <v>10.15249</v>
      </c>
      <c r="BW119" s="75">
        <v>8.4328869999999991</v>
      </c>
      <c r="BX119" s="75">
        <v>9.3103379999999998</v>
      </c>
      <c r="BY119" s="75">
        <v>8.4011379999999996</v>
      </c>
      <c r="BZ119" s="75">
        <v>10.12161</v>
      </c>
      <c r="CA119" s="75">
        <v>8.2343379999999993</v>
      </c>
      <c r="CB119" s="75">
        <v>9.7417370000000005</v>
      </c>
      <c r="CC119" s="75">
        <v>10.132400000000001</v>
      </c>
      <c r="CD119" s="75">
        <v>24.337990000000001</v>
      </c>
      <c r="CE119" s="75">
        <v>11.012890000000001</v>
      </c>
      <c r="CF119" s="75">
        <v>8.4716970000000007</v>
      </c>
      <c r="CG119" s="75">
        <v>10.95012</v>
      </c>
      <c r="CH119" s="44">
        <f>AVERAGE(I119,L119,N119:O119,R119:S119,W119,Y119,AA119,AE119,AJ119,AL119,AN119:AO119,AS119,AU119:AX119,BB119:BC119,BE119:BF119,BJ119,BL119,BQ119,BZ119:CA119,CC119:CE119)</f>
        <v>12.19198493548387</v>
      </c>
      <c r="CI119" s="42">
        <f>AVERAGE(T119,AE119,O119,AQ119,AY119)</f>
        <v>8.5672502000000001</v>
      </c>
      <c r="CJ119" s="42">
        <f>AVERAGE(L119,N119,AS119,BJ119,BQ119)</f>
        <v>9.9767371999999988</v>
      </c>
    </row>
    <row r="120" spans="1:88" x14ac:dyDescent="0.3">
      <c r="B120" s="72">
        <v>117</v>
      </c>
      <c r="C120" s="57" t="s">
        <v>314</v>
      </c>
      <c r="D120" s="63"/>
      <c r="E120" s="58"/>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7"/>
      <c r="CI120" s="42"/>
      <c r="CJ120" s="42"/>
    </row>
    <row r="121" spans="1:88" x14ac:dyDescent="0.3">
      <c r="B121" s="72">
        <v>118</v>
      </c>
      <c r="C121" s="57" t="s">
        <v>314</v>
      </c>
      <c r="D121" s="63"/>
      <c r="E121" s="58"/>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7"/>
      <c r="CI121" s="42"/>
      <c r="CJ121" s="42"/>
    </row>
    <row r="122" spans="1:88" x14ac:dyDescent="0.3">
      <c r="B122" s="72">
        <v>119</v>
      </c>
      <c r="C122" s="57" t="s">
        <v>109</v>
      </c>
      <c r="D122" s="67" t="s">
        <v>90</v>
      </c>
      <c r="E122" s="58"/>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4"/>
      <c r="CI122" s="42"/>
      <c r="CJ122" s="42"/>
    </row>
    <row r="123" spans="1:88" x14ac:dyDescent="0.3">
      <c r="B123" s="72">
        <v>120</v>
      </c>
      <c r="C123" s="57" t="s">
        <v>109</v>
      </c>
      <c r="D123" s="67" t="s">
        <v>163</v>
      </c>
      <c r="E123" s="58"/>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4"/>
      <c r="CI123" s="42"/>
      <c r="CJ123" s="42"/>
    </row>
    <row r="124" spans="1:88" ht="20.399999999999999" x14ac:dyDescent="0.3">
      <c r="B124" s="72">
        <v>121</v>
      </c>
      <c r="C124" s="57" t="s">
        <v>109</v>
      </c>
      <c r="D124" s="63" t="s">
        <v>252</v>
      </c>
      <c r="E124" s="58" t="s">
        <v>119</v>
      </c>
      <c r="F124" s="45"/>
      <c r="G124" s="45"/>
      <c r="H124" s="45"/>
      <c r="I124" s="45">
        <v>44</v>
      </c>
      <c r="J124" s="45"/>
      <c r="K124" s="45"/>
      <c r="L124" s="45">
        <v>13.8</v>
      </c>
      <c r="M124" s="45"/>
      <c r="N124" s="45">
        <v>59.5</v>
      </c>
      <c r="O124" s="45">
        <v>54.2</v>
      </c>
      <c r="P124" s="45"/>
      <c r="Q124" s="45"/>
      <c r="R124" s="45">
        <v>39.5</v>
      </c>
      <c r="S124" s="45">
        <v>39.6</v>
      </c>
      <c r="T124" s="45"/>
      <c r="U124" s="45"/>
      <c r="V124" s="45"/>
      <c r="W124" s="45">
        <v>40.1</v>
      </c>
      <c r="X124" s="45"/>
      <c r="Y124" s="45">
        <v>43.3</v>
      </c>
      <c r="Z124" s="45"/>
      <c r="AA124" s="45">
        <v>38.1</v>
      </c>
      <c r="AB124" s="45"/>
      <c r="AC124" s="45"/>
      <c r="AD124" s="45"/>
      <c r="AE124" s="45">
        <v>51</v>
      </c>
      <c r="AF124" s="45"/>
      <c r="AG124" s="45"/>
      <c r="AH124" s="45"/>
      <c r="AI124" s="45"/>
      <c r="AJ124" s="45">
        <v>61.5</v>
      </c>
      <c r="AK124" s="45"/>
      <c r="AL124" s="45">
        <v>23.1</v>
      </c>
      <c r="AM124" s="45"/>
      <c r="AN124" s="45">
        <v>48.9</v>
      </c>
      <c r="AO124" s="45">
        <v>45.2</v>
      </c>
      <c r="AP124" s="45"/>
      <c r="AQ124" s="45"/>
      <c r="AR124" s="45"/>
      <c r="AS124" s="45">
        <v>68.599999999999994</v>
      </c>
      <c r="AT124" s="45"/>
      <c r="AU124" s="45">
        <v>38.299999999999997</v>
      </c>
      <c r="AV124" s="45">
        <v>36.299999999999997</v>
      </c>
      <c r="AW124" s="45">
        <v>27.4</v>
      </c>
      <c r="AX124" s="45">
        <v>26.7</v>
      </c>
      <c r="AY124" s="45"/>
      <c r="AZ124" s="45"/>
      <c r="BA124" s="45"/>
      <c r="BB124" s="45">
        <v>38.9</v>
      </c>
      <c r="BC124" s="45">
        <v>52.4</v>
      </c>
      <c r="BD124" s="45"/>
      <c r="BE124" s="45">
        <v>38.299999999999997</v>
      </c>
      <c r="BF124" s="45">
        <v>36.5</v>
      </c>
      <c r="BG124" s="45"/>
      <c r="BH124" s="45"/>
      <c r="BI124" s="45"/>
      <c r="BJ124" s="45">
        <v>37.799999999999997</v>
      </c>
      <c r="BK124" s="45"/>
      <c r="BL124" s="45">
        <v>57.7</v>
      </c>
      <c r="BM124" s="45"/>
      <c r="BN124" s="45"/>
      <c r="BO124" s="45"/>
      <c r="BP124" s="45"/>
      <c r="BQ124" s="45">
        <v>55.2</v>
      </c>
      <c r="BR124" s="45"/>
      <c r="BS124" s="45"/>
      <c r="BT124" s="45"/>
      <c r="BU124" s="45"/>
      <c r="BV124" s="45"/>
      <c r="BW124" s="45"/>
      <c r="BX124" s="45"/>
      <c r="BY124" s="45"/>
      <c r="BZ124" s="45">
        <v>31.6</v>
      </c>
      <c r="CA124" s="45">
        <v>37.9</v>
      </c>
      <c r="CB124" s="45"/>
      <c r="CC124" s="45">
        <v>58.9</v>
      </c>
      <c r="CD124" s="45">
        <v>53.2</v>
      </c>
      <c r="CE124" s="45">
        <v>39.1</v>
      </c>
      <c r="CF124" s="45"/>
      <c r="CG124" s="45">
        <v>41.9</v>
      </c>
      <c r="CH124" s="44">
        <f t="shared" ref="CH124:CH125" si="33">AVERAGE(I124,L124,N124:O124,R124:S124,W124,Y124,AA124,AE124,AJ124,AL124,AN124:AO124,AS124,AU124:AX124,BB124:BC124,BE124:BF124,BJ124,BL124,BQ124,BZ124:CA124,CC124:CE124)</f>
        <v>43.116129032258058</v>
      </c>
      <c r="CI124" s="42">
        <f t="shared" ref="CI124:CI125" si="34">AVERAGE(T124,AE124,O124,AQ124,AY124)</f>
        <v>52.6</v>
      </c>
      <c r="CJ124" s="42">
        <f t="shared" ref="CJ124:CJ125" si="35">AVERAGE(L124,N124,AS124,BJ124,BQ124)</f>
        <v>46.98</v>
      </c>
    </row>
    <row r="125" spans="1:88" ht="20.399999999999999" x14ac:dyDescent="0.3">
      <c r="B125" s="72">
        <v>122</v>
      </c>
      <c r="C125" s="57" t="s">
        <v>109</v>
      </c>
      <c r="D125" s="63" t="s">
        <v>253</v>
      </c>
      <c r="E125" s="58" t="s">
        <v>119</v>
      </c>
      <c r="F125" s="45"/>
      <c r="G125" s="45"/>
      <c r="H125" s="45"/>
      <c r="I125" s="45">
        <v>14</v>
      </c>
      <c r="J125" s="45"/>
      <c r="K125" s="45"/>
      <c r="L125" s="45">
        <v>35.299999999999997</v>
      </c>
      <c r="M125" s="45"/>
      <c r="N125" s="45">
        <v>20.6</v>
      </c>
      <c r="O125" s="45">
        <v>46.7</v>
      </c>
      <c r="P125" s="45"/>
      <c r="Q125" s="45"/>
      <c r="R125" s="45">
        <v>12.2</v>
      </c>
      <c r="S125" s="45">
        <v>16.3</v>
      </c>
      <c r="T125" s="45"/>
      <c r="U125" s="45"/>
      <c r="V125" s="45"/>
      <c r="W125" s="45">
        <v>18.100000000000001</v>
      </c>
      <c r="X125" s="45"/>
      <c r="Y125" s="45">
        <v>11.9</v>
      </c>
      <c r="Z125" s="45"/>
      <c r="AA125" s="45">
        <v>22.5</v>
      </c>
      <c r="AB125" s="45"/>
      <c r="AC125" s="45"/>
      <c r="AD125" s="45"/>
      <c r="AE125" s="45">
        <v>27.1</v>
      </c>
      <c r="AF125" s="45"/>
      <c r="AG125" s="45"/>
      <c r="AH125" s="45"/>
      <c r="AI125" s="45"/>
      <c r="AJ125" s="45">
        <v>23.4</v>
      </c>
      <c r="AK125" s="45"/>
      <c r="AL125" s="45">
        <v>1.5</v>
      </c>
      <c r="AM125" s="45"/>
      <c r="AN125" s="45">
        <v>37.9</v>
      </c>
      <c r="AO125" s="45">
        <v>27.9</v>
      </c>
      <c r="AP125" s="45"/>
      <c r="AQ125" s="45"/>
      <c r="AR125" s="45"/>
      <c r="AS125" s="45">
        <v>39.200000000000003</v>
      </c>
      <c r="AT125" s="45"/>
      <c r="AU125" s="45">
        <v>29.6</v>
      </c>
      <c r="AV125" s="45">
        <v>16.399999999999999</v>
      </c>
      <c r="AW125" s="45">
        <v>4.2</v>
      </c>
      <c r="AX125" s="45">
        <v>23.4</v>
      </c>
      <c r="AY125" s="45"/>
      <c r="AZ125" s="45"/>
      <c r="BA125" s="45"/>
      <c r="BB125" s="45">
        <v>33.299999999999997</v>
      </c>
      <c r="BC125" s="45">
        <v>33.799999999999997</v>
      </c>
      <c r="BD125" s="45"/>
      <c r="BE125" s="45">
        <v>38.5</v>
      </c>
      <c r="BF125" s="45">
        <v>23.7</v>
      </c>
      <c r="BG125" s="45"/>
      <c r="BH125" s="45"/>
      <c r="BI125" s="45"/>
      <c r="BJ125" s="45">
        <v>20.9</v>
      </c>
      <c r="BK125" s="45"/>
      <c r="BL125" s="45">
        <v>33.299999999999997</v>
      </c>
      <c r="BM125" s="45"/>
      <c r="BN125" s="45"/>
      <c r="BO125" s="45"/>
      <c r="BP125" s="45"/>
      <c r="BQ125" s="45">
        <v>18.7</v>
      </c>
      <c r="BR125" s="45"/>
      <c r="BS125" s="45"/>
      <c r="BT125" s="45"/>
      <c r="BU125" s="45"/>
      <c r="BV125" s="45"/>
      <c r="BW125" s="45"/>
      <c r="BX125" s="45"/>
      <c r="BY125" s="45"/>
      <c r="BZ125" s="45">
        <v>10.4</v>
      </c>
      <c r="CA125" s="45">
        <v>10.9</v>
      </c>
      <c r="CB125" s="45"/>
      <c r="CC125" s="45">
        <v>50</v>
      </c>
      <c r="CD125" s="45">
        <v>54.7</v>
      </c>
      <c r="CE125" s="45">
        <v>18.7</v>
      </c>
      <c r="CF125" s="45"/>
      <c r="CG125" s="45">
        <v>21.1</v>
      </c>
      <c r="CH125" s="44">
        <f t="shared" si="33"/>
        <v>25.003225806451614</v>
      </c>
      <c r="CI125" s="42">
        <f t="shared" si="34"/>
        <v>36.900000000000006</v>
      </c>
      <c r="CJ125" s="42">
        <f t="shared" si="35"/>
        <v>26.939999999999998</v>
      </c>
    </row>
    <row r="126" spans="1:88" x14ac:dyDescent="0.3">
      <c r="B126" s="72">
        <v>123</v>
      </c>
      <c r="C126" s="57" t="s">
        <v>109</v>
      </c>
      <c r="D126" s="63"/>
      <c r="E126" s="58"/>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4"/>
      <c r="CI126" s="42"/>
      <c r="CJ126" s="42"/>
    </row>
    <row r="127" spans="1:88" x14ac:dyDescent="0.3">
      <c r="B127" s="72">
        <v>124</v>
      </c>
      <c r="C127" s="57" t="s">
        <v>109</v>
      </c>
      <c r="D127" s="63"/>
      <c r="E127" s="58"/>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4"/>
      <c r="CI127" s="42"/>
      <c r="CJ127" s="42"/>
    </row>
    <row r="128" spans="1:88" x14ac:dyDescent="0.3">
      <c r="B128" s="72">
        <v>125</v>
      </c>
      <c r="C128" s="57" t="s">
        <v>109</v>
      </c>
      <c r="D128" s="67" t="s">
        <v>164</v>
      </c>
      <c r="E128" s="58"/>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4"/>
      <c r="CI128" s="42"/>
      <c r="CJ128" s="42"/>
    </row>
    <row r="129" spans="2:88" ht="20.399999999999999" x14ac:dyDescent="0.3">
      <c r="B129" s="72">
        <v>126</v>
      </c>
      <c r="C129" s="57" t="s">
        <v>109</v>
      </c>
      <c r="D129" s="63" t="s">
        <v>165</v>
      </c>
      <c r="E129" s="58" t="s">
        <v>166</v>
      </c>
      <c r="F129" s="45"/>
      <c r="G129" s="45"/>
      <c r="H129" s="45">
        <v>180.59855521155831</v>
      </c>
      <c r="I129" s="45">
        <v>124.66001813236628</v>
      </c>
      <c r="J129" s="45">
        <v>875.48638132295719</v>
      </c>
      <c r="K129" s="45">
        <v>161.89962223421477</v>
      </c>
      <c r="L129" s="45">
        <v>139.95801259622112</v>
      </c>
      <c r="M129" s="45"/>
      <c r="N129" s="45"/>
      <c r="O129" s="45">
        <v>72.107505735824319</v>
      </c>
      <c r="P129" s="45"/>
      <c r="Q129" s="45"/>
      <c r="R129" s="45">
        <v>201.61290322580643</v>
      </c>
      <c r="S129" s="45">
        <v>204.12792016330232</v>
      </c>
      <c r="T129" s="45"/>
      <c r="U129" s="45"/>
      <c r="V129" s="45"/>
      <c r="W129" s="45">
        <v>136.36983499249965</v>
      </c>
      <c r="X129" s="45"/>
      <c r="Y129" s="45">
        <v>209.68356843309186</v>
      </c>
      <c r="Z129" s="45"/>
      <c r="AA129" s="45">
        <v>94.195219592605682</v>
      </c>
      <c r="AB129" s="45">
        <v>384.61538461538464</v>
      </c>
      <c r="AC129" s="45"/>
      <c r="AD129" s="45">
        <v>535.88070829450135</v>
      </c>
      <c r="AE129" s="45">
        <v>166.09672691744015</v>
      </c>
      <c r="AF129" s="45">
        <v>259.25053028517561</v>
      </c>
      <c r="AG129" s="45">
        <v>252.75320454955767</v>
      </c>
      <c r="AH129" s="45"/>
      <c r="AI129" s="45"/>
      <c r="AJ129" s="45">
        <v>190.47619047619048</v>
      </c>
      <c r="AK129" s="45">
        <v>661.85318892900113</v>
      </c>
      <c r="AL129" s="45">
        <v>57.559478127398314</v>
      </c>
      <c r="AM129" s="45"/>
      <c r="AN129" s="45">
        <v>91.213134691395567</v>
      </c>
      <c r="AO129" s="45">
        <v>102.94117647058825</v>
      </c>
      <c r="AP129" s="45">
        <v>180.80458038270302</v>
      </c>
      <c r="AQ129" s="45"/>
      <c r="AR129" s="45"/>
      <c r="AS129" s="45"/>
      <c r="AT129" s="45"/>
      <c r="AU129" s="45"/>
      <c r="AV129" s="45">
        <v>121.71372930866603</v>
      </c>
      <c r="AW129" s="45">
        <v>1176.4705882352941</v>
      </c>
      <c r="AX129" s="45">
        <v>198.01980198019803</v>
      </c>
      <c r="AY129" s="45">
        <v>166.84045881126173</v>
      </c>
      <c r="AZ129" s="45"/>
      <c r="BA129" s="45"/>
      <c r="BB129" s="45">
        <v>68.663634022830664</v>
      </c>
      <c r="BC129" s="45">
        <v>180.80667593880389</v>
      </c>
      <c r="BD129" s="45"/>
      <c r="BE129" s="45">
        <v>145.91439688715954</v>
      </c>
      <c r="BF129" s="45">
        <v>86.9414014953921</v>
      </c>
      <c r="BG129" s="45"/>
      <c r="BH129" s="45">
        <v>520.1560468140442</v>
      </c>
      <c r="BI129" s="45"/>
      <c r="BJ129" s="45"/>
      <c r="BK129" s="45"/>
      <c r="BL129" s="45">
        <v>226.67170381564034</v>
      </c>
      <c r="BM129" s="45"/>
      <c r="BN129" s="45"/>
      <c r="BO129" s="45">
        <v>256.84931506849313</v>
      </c>
      <c r="BP129" s="45">
        <v>532.97801465689543</v>
      </c>
      <c r="BQ129" s="45"/>
      <c r="BR129" s="45"/>
      <c r="BS129" s="45">
        <v>314.79538300104934</v>
      </c>
      <c r="BT129" s="45">
        <v>621.11801242236015</v>
      </c>
      <c r="BU129" s="45"/>
      <c r="BV129" s="45"/>
      <c r="BW129" s="45">
        <v>580.40286787299419</v>
      </c>
      <c r="BX129" s="45"/>
      <c r="BY129" s="45"/>
      <c r="BZ129" s="45">
        <v>119.77243237848089</v>
      </c>
      <c r="CA129" s="45">
        <v>206.82523267838678</v>
      </c>
      <c r="CB129" s="45">
        <v>385.72806171648989</v>
      </c>
      <c r="CC129" s="45">
        <v>98.284488920657608</v>
      </c>
      <c r="CD129" s="45">
        <v>271.10766847405108</v>
      </c>
      <c r="CE129" s="45">
        <v>75.052536775743022</v>
      </c>
      <c r="CF129" s="45"/>
      <c r="CG129" s="45">
        <v>168.6820245765787</v>
      </c>
      <c r="CH129" s="44">
        <f>AVERAGE(I129,L129,N129:O129,R129:S129,W129,Y129,AA129,AE129,AJ129,AL129,AN129:AO129,AS129,AU129:AX129,BB129:BC129,BE129:BF129,BJ129,BL129,BQ129,BZ129:CA129,CC129:CE129)</f>
        <v>183.35561463330896</v>
      </c>
      <c r="CI129" s="42">
        <f t="shared" ref="CI129:CI131" si="36">AVERAGE(T129,AE129,O129,AQ129,AY129)</f>
        <v>135.01489715484206</v>
      </c>
      <c r="CJ129" s="42">
        <f t="shared" ref="CJ129:CJ131" si="37">AVERAGE(L129,N129,AS129,BJ129,BQ129)</f>
        <v>139.95801259622112</v>
      </c>
    </row>
    <row r="130" spans="2:88" ht="20.399999999999999" x14ac:dyDescent="0.3">
      <c r="B130" s="72">
        <v>127</v>
      </c>
      <c r="C130" s="57" t="s">
        <v>109</v>
      </c>
      <c r="D130" s="63" t="s">
        <v>167</v>
      </c>
      <c r="E130" s="58" t="s">
        <v>166</v>
      </c>
      <c r="F130" s="45"/>
      <c r="G130" s="45">
        <v>1341.4634146341464</v>
      </c>
      <c r="H130" s="45">
        <v>657.21649484536078</v>
      </c>
      <c r="I130" s="45">
        <v>143.93666786613889</v>
      </c>
      <c r="J130" s="45">
        <v>1066.5312341289994</v>
      </c>
      <c r="K130" s="45">
        <v>736.45449763282477</v>
      </c>
      <c r="L130" s="45">
        <v>150.8088840142583</v>
      </c>
      <c r="M130" s="45"/>
      <c r="N130" s="45">
        <v>61.392065075588981</v>
      </c>
      <c r="O130" s="45">
        <v>281.13000548546353</v>
      </c>
      <c r="P130" s="45"/>
      <c r="Q130" s="45">
        <v>517.97684338817794</v>
      </c>
      <c r="R130" s="45">
        <v>649.63187527067998</v>
      </c>
      <c r="S130" s="45">
        <v>355.50411309991318</v>
      </c>
      <c r="T130" s="45">
        <v>776.91453940066594</v>
      </c>
      <c r="U130" s="45">
        <v>936.32958801498125</v>
      </c>
      <c r="V130" s="45"/>
      <c r="W130" s="45">
        <v>223.18314967219973</v>
      </c>
      <c r="X130" s="45">
        <v>777.60497667185075</v>
      </c>
      <c r="Y130" s="45">
        <v>493.85204595847608</v>
      </c>
      <c r="Z130" s="45"/>
      <c r="AA130" s="45">
        <v>90.161163079003714</v>
      </c>
      <c r="AB130" s="45">
        <v>498.33887043189367</v>
      </c>
      <c r="AC130" s="45">
        <v>434.78260869565219</v>
      </c>
      <c r="AD130" s="45">
        <v>776.03977203831698</v>
      </c>
      <c r="AE130" s="45">
        <v>229.01523449168573</v>
      </c>
      <c r="AF130" s="45">
        <v>846.07481718740553</v>
      </c>
      <c r="AG130" s="45">
        <v>556.25336443567198</v>
      </c>
      <c r="AH130" s="45"/>
      <c r="AI130" s="45"/>
      <c r="AJ130" s="45">
        <v>331.0681303362955</v>
      </c>
      <c r="AK130" s="45">
        <v>1001.2515644555695</v>
      </c>
      <c r="AL130" s="45">
        <v>222.42817423540313</v>
      </c>
      <c r="AM130" s="45">
        <v>598.35452505609567</v>
      </c>
      <c r="AN130" s="45">
        <v>268.62279161070359</v>
      </c>
      <c r="AO130" s="45">
        <v>228.60875244937947</v>
      </c>
      <c r="AP130" s="45">
        <v>774.93261455525601</v>
      </c>
      <c r="AQ130" s="45"/>
      <c r="AR130" s="45">
        <v>418.84816753926708</v>
      </c>
      <c r="AS130" s="45">
        <v>93.622001170275013</v>
      </c>
      <c r="AT130" s="45"/>
      <c r="AU130" s="45">
        <v>683.24678874009294</v>
      </c>
      <c r="AV130" s="45">
        <v>340.86605226612801</v>
      </c>
      <c r="AW130" s="45">
        <v>1064.2341315089318</v>
      </c>
      <c r="AX130" s="45">
        <v>269.43005181347149</v>
      </c>
      <c r="AY130" s="45">
        <v>621.6328222130129</v>
      </c>
      <c r="AZ130" s="45">
        <v>468.11000585137509</v>
      </c>
      <c r="BA130" s="45">
        <v>341.58838599487615</v>
      </c>
      <c r="BB130" s="45">
        <v>94.29110234870565</v>
      </c>
      <c r="BC130" s="45">
        <v>265.77143656455451</v>
      </c>
      <c r="BD130" s="45"/>
      <c r="BE130" s="45">
        <v>148.73574615765989</v>
      </c>
      <c r="BF130" s="45">
        <v>634.86305097043351</v>
      </c>
      <c r="BG130" s="45"/>
      <c r="BH130" s="45">
        <v>435.09789702683105</v>
      </c>
      <c r="BI130" s="45"/>
      <c r="BJ130" s="45">
        <v>136.84570646595964</v>
      </c>
      <c r="BK130" s="45"/>
      <c r="BL130" s="45">
        <v>394.12396990326044</v>
      </c>
      <c r="BM130" s="45"/>
      <c r="BN130" s="45"/>
      <c r="BO130" s="45">
        <v>1321.5859030837005</v>
      </c>
      <c r="BP130" s="45"/>
      <c r="BQ130" s="45">
        <v>175.9014951627089</v>
      </c>
      <c r="BR130" s="45"/>
      <c r="BS130" s="45">
        <v>378.42951750236517</v>
      </c>
      <c r="BT130" s="45"/>
      <c r="BU130" s="45"/>
      <c r="BV130" s="45">
        <v>911.57702825888782</v>
      </c>
      <c r="BW130" s="45">
        <v>1119.537739256049</v>
      </c>
      <c r="BX130" s="45">
        <v>564.81219994351886</v>
      </c>
      <c r="BY130" s="45"/>
      <c r="BZ130" s="45">
        <v>106.08544700549714</v>
      </c>
      <c r="CA130" s="45">
        <v>206.12018392262564</v>
      </c>
      <c r="CB130" s="45">
        <v>1161.6650532429817</v>
      </c>
      <c r="CC130" s="45">
        <v>325.23850823937556</v>
      </c>
      <c r="CD130" s="45"/>
      <c r="CE130" s="45">
        <v>329.15863840719334</v>
      </c>
      <c r="CF130" s="45"/>
      <c r="CG130" s="45">
        <v>385.27744150241011</v>
      </c>
      <c r="CH130" s="44">
        <f>AVERAGE(I130,L130,N130:O130,R130:S130,W130,Y130,AA130,AE130,AJ130,AL130,AN130:AO130,AS130,AU130:AX130,BB130:BC130,BE130:BF130,BJ130,BL130,BQ130,BZ130:CA130,CC130:CE130)</f>
        <v>299.92924544306874</v>
      </c>
      <c r="CI130" s="42">
        <f t="shared" si="36"/>
        <v>477.17315039770699</v>
      </c>
      <c r="CJ130" s="42">
        <f t="shared" si="37"/>
        <v>123.71403037775818</v>
      </c>
    </row>
    <row r="131" spans="2:88" ht="20.399999999999999" x14ac:dyDescent="0.3">
      <c r="B131" s="72">
        <v>128</v>
      </c>
      <c r="C131" s="57" t="s">
        <v>109</v>
      </c>
      <c r="D131" s="63" t="s">
        <v>168</v>
      </c>
      <c r="E131" s="58" t="s">
        <v>166</v>
      </c>
      <c r="F131" s="45"/>
      <c r="G131" s="45"/>
      <c r="H131" s="45">
        <v>263.91016200294553</v>
      </c>
      <c r="I131" s="45">
        <v>15.463377931891777</v>
      </c>
      <c r="J131" s="45">
        <v>21.821567631623484</v>
      </c>
      <c r="K131" s="45">
        <v>354.88339470454144</v>
      </c>
      <c r="L131" s="45">
        <v>7.7529476281875604</v>
      </c>
      <c r="M131" s="45"/>
      <c r="N131" s="45"/>
      <c r="O131" s="45">
        <v>289.87620306188603</v>
      </c>
      <c r="P131" s="45"/>
      <c r="Q131" s="45"/>
      <c r="R131" s="45">
        <v>222.21741013425728</v>
      </c>
      <c r="S131" s="45">
        <v>74.157514961946376</v>
      </c>
      <c r="T131" s="45"/>
      <c r="U131" s="45"/>
      <c r="V131" s="45"/>
      <c r="W131" s="45">
        <v>63.660203654624084</v>
      </c>
      <c r="X131" s="45"/>
      <c r="Y131" s="45">
        <v>135.52253028165143</v>
      </c>
      <c r="Z131" s="45"/>
      <c r="AA131" s="45">
        <v>-4.2826552462526886</v>
      </c>
      <c r="AB131" s="45">
        <v>29.568106312292347</v>
      </c>
      <c r="AC131" s="45"/>
      <c r="AD131" s="45">
        <v>44.815769634280734</v>
      </c>
      <c r="AE131" s="45">
        <v>37.880642648376678</v>
      </c>
      <c r="AF131" s="45">
        <v>226.35413175692375</v>
      </c>
      <c r="AG131" s="45">
        <v>120.07767040065625</v>
      </c>
      <c r="AH131" s="45"/>
      <c r="AI131" s="45"/>
      <c r="AJ131" s="45">
        <v>73.810768426555128</v>
      </c>
      <c r="AK131" s="45">
        <v>51.280009102286961</v>
      </c>
      <c r="AL131" s="45">
        <v>286.43188137164037</v>
      </c>
      <c r="AM131" s="45"/>
      <c r="AN131" s="45">
        <v>194.50012053586801</v>
      </c>
      <c r="AO131" s="45">
        <v>122.07707380796859</v>
      </c>
      <c r="AP131" s="45">
        <v>328.60231356693623</v>
      </c>
      <c r="AQ131" s="45"/>
      <c r="AR131" s="45"/>
      <c r="AS131" s="45"/>
      <c r="AT131" s="45"/>
      <c r="AU131" s="45"/>
      <c r="AV131" s="45">
        <v>180.05554854185075</v>
      </c>
      <c r="AW131" s="45">
        <v>-9.5400988217408003</v>
      </c>
      <c r="AX131" s="45">
        <v>36.062176165803102</v>
      </c>
      <c r="AY131" s="45">
        <v>272.59117281392463</v>
      </c>
      <c r="AZ131" s="45"/>
      <c r="BA131" s="45"/>
      <c r="BB131" s="45">
        <v>37.32320418309618</v>
      </c>
      <c r="BC131" s="45">
        <v>46.992048376857454</v>
      </c>
      <c r="BD131" s="45"/>
      <c r="BE131" s="45">
        <v>1.9335647000495721</v>
      </c>
      <c r="BF131" s="45">
        <v>630.21948122619267</v>
      </c>
      <c r="BG131" s="45"/>
      <c r="BH131" s="45">
        <v>-16.352429296591726</v>
      </c>
      <c r="BI131" s="45"/>
      <c r="BJ131" s="45"/>
      <c r="BK131" s="45"/>
      <c r="BL131" s="45">
        <v>73.87435805565508</v>
      </c>
      <c r="BM131" s="45"/>
      <c r="BN131" s="45"/>
      <c r="BO131" s="45">
        <v>414.53744493392082</v>
      </c>
      <c r="BP131" s="45">
        <v>-100</v>
      </c>
      <c r="BQ131" s="45"/>
      <c r="BR131" s="45"/>
      <c r="BS131" s="45">
        <v>20.214443393251326</v>
      </c>
      <c r="BT131" s="45">
        <v>-100</v>
      </c>
      <c r="BU131" s="45"/>
      <c r="BV131" s="45"/>
      <c r="BW131" s="45">
        <v>92.889766957703984</v>
      </c>
      <c r="BX131" s="45"/>
      <c r="BY131" s="45"/>
      <c r="BZ131" s="45">
        <v>-11.427492204327008</v>
      </c>
      <c r="CA131" s="45">
        <v>-0.34089107341051139</v>
      </c>
      <c r="CB131" s="45">
        <v>201.16166505324298</v>
      </c>
      <c r="CC131" s="45">
        <v>230.9153985650083</v>
      </c>
      <c r="CD131" s="45">
        <v>-100</v>
      </c>
      <c r="CE131" s="45">
        <v>338.5709698137444</v>
      </c>
      <c r="CF131" s="45" t="e">
        <v>#DIV/0!</v>
      </c>
      <c r="CG131" s="45">
        <v>128.40456324230379</v>
      </c>
      <c r="CH131" s="44">
        <f>AVERAGE(I131,L131,N131:O131,R131:S131,W131,Y131,AA131,AE131,AJ131,AL131,AN131:AO131,AS131,AU131:AX131,BB131:BC131,BE131:BF131,BJ131,BL131,BQ131,BZ131:CA131,CC131:CE131)</f>
        <v>114.37331872028383</v>
      </c>
      <c r="CI131" s="42">
        <f t="shared" si="36"/>
        <v>200.11600617472914</v>
      </c>
      <c r="CJ131" s="42">
        <f t="shared" si="37"/>
        <v>7.7529476281875604</v>
      </c>
    </row>
    <row r="132" spans="2:88" x14ac:dyDescent="0.3">
      <c r="B132" s="72">
        <v>129</v>
      </c>
      <c r="C132" s="57" t="s">
        <v>109</v>
      </c>
      <c r="D132" s="48"/>
      <c r="E132" s="48"/>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46"/>
      <c r="BZ132" s="46"/>
      <c r="CA132" s="46"/>
      <c r="CB132" s="46"/>
      <c r="CC132" s="46"/>
      <c r="CD132" s="46"/>
      <c r="CE132" s="46"/>
      <c r="CF132" s="46"/>
      <c r="CG132" s="46"/>
      <c r="CH132" s="46"/>
      <c r="CI132" s="46"/>
      <c r="CJ132" s="46"/>
    </row>
    <row r="133" spans="2:88" x14ac:dyDescent="0.3">
      <c r="B133" s="72">
        <v>130</v>
      </c>
      <c r="C133" s="57" t="s">
        <v>109</v>
      </c>
      <c r="D133" s="48"/>
      <c r="E133" s="48"/>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row>
    <row r="134" spans="2:88" x14ac:dyDescent="0.3">
      <c r="B134" s="72">
        <v>131</v>
      </c>
      <c r="C134" s="57" t="s">
        <v>169</v>
      </c>
      <c r="D134" s="67" t="s">
        <v>170</v>
      </c>
      <c r="E134" s="48"/>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46"/>
      <c r="CG134" s="46"/>
      <c r="CH134" s="46"/>
      <c r="CI134" s="46"/>
      <c r="CJ134" s="46"/>
    </row>
    <row r="135" spans="2:88" ht="20.399999999999999" x14ac:dyDescent="0.3">
      <c r="B135" s="72">
        <v>132</v>
      </c>
      <c r="C135" s="57" t="s">
        <v>169</v>
      </c>
      <c r="D135" s="63" t="s">
        <v>201</v>
      </c>
      <c r="E135" s="58" t="s">
        <v>203</v>
      </c>
      <c r="F135" s="45">
        <v>93.097499999999997</v>
      </c>
      <c r="G135" s="45">
        <v>96.305000000000007</v>
      </c>
      <c r="H135" s="45">
        <v>94.707499999999982</v>
      </c>
      <c r="I135" s="45">
        <v>94.587499999999991</v>
      </c>
      <c r="J135" s="45">
        <v>95.83250000000001</v>
      </c>
      <c r="K135" s="45">
        <v>93.774999999999991</v>
      </c>
      <c r="L135" s="45">
        <v>93.4375</v>
      </c>
      <c r="M135" s="45">
        <v>95.31</v>
      </c>
      <c r="N135" s="45">
        <v>93.6</v>
      </c>
      <c r="O135" s="45">
        <v>94.23</v>
      </c>
      <c r="P135" s="45">
        <v>96.6875</v>
      </c>
      <c r="Q135" s="45">
        <v>94.11</v>
      </c>
      <c r="R135" s="45">
        <v>94.22</v>
      </c>
      <c r="S135" s="45">
        <v>94.107499999999987</v>
      </c>
      <c r="T135" s="45">
        <v>96.487499999999997</v>
      </c>
      <c r="U135" s="45">
        <v>94.72</v>
      </c>
      <c r="V135" s="45">
        <v>97.58</v>
      </c>
      <c r="W135" s="45">
        <v>94.86</v>
      </c>
      <c r="X135" s="45">
        <v>92.515000000000001</v>
      </c>
      <c r="Y135" s="45">
        <v>94.957499999999996</v>
      </c>
      <c r="Z135" s="45">
        <v>98.075000000000003</v>
      </c>
      <c r="AA135" s="45">
        <v>93.052499999999995</v>
      </c>
      <c r="AB135" s="45">
        <v>91.765000000000001</v>
      </c>
      <c r="AC135" s="45">
        <v>100</v>
      </c>
      <c r="AD135" s="45">
        <v>94.534999999999997</v>
      </c>
      <c r="AE135" s="45">
        <v>93.342500000000001</v>
      </c>
      <c r="AF135" s="45">
        <v>95.132499999999993</v>
      </c>
      <c r="AG135" s="45">
        <v>95.652500000000003</v>
      </c>
      <c r="AH135" s="45">
        <v>91.077500000000001</v>
      </c>
      <c r="AI135" s="45">
        <v>100</v>
      </c>
      <c r="AJ135" s="45">
        <v>92.669999999999987</v>
      </c>
      <c r="AK135" s="45">
        <v>97.81</v>
      </c>
      <c r="AL135" s="45">
        <v>94.25</v>
      </c>
      <c r="AM135" s="45">
        <v>93.470000000000013</v>
      </c>
      <c r="AN135" s="45">
        <v>93.152500000000003</v>
      </c>
      <c r="AO135" s="45">
        <v>96.452500000000001</v>
      </c>
      <c r="AP135" s="45">
        <v>95.652500000000003</v>
      </c>
      <c r="AQ135" s="45">
        <v>90.057500000000005</v>
      </c>
      <c r="AR135" s="45">
        <v>95.542500000000004</v>
      </c>
      <c r="AS135" s="45">
        <v>93.902500000000003</v>
      </c>
      <c r="AT135" s="45">
        <v>98.332499999999996</v>
      </c>
      <c r="AU135" s="45">
        <v>93.427500000000009</v>
      </c>
      <c r="AV135" s="45">
        <v>94.555000000000007</v>
      </c>
      <c r="AW135" s="45">
        <v>89.814999999999998</v>
      </c>
      <c r="AX135" s="45">
        <v>94.152500000000003</v>
      </c>
      <c r="AY135" s="45">
        <v>93.297499999999999</v>
      </c>
      <c r="AZ135" s="45">
        <v>96.269999999999982</v>
      </c>
      <c r="BA135" s="45">
        <v>95.382500000000007</v>
      </c>
      <c r="BB135" s="45">
        <v>93.300000000000011</v>
      </c>
      <c r="BC135" s="45">
        <v>95.417500000000004</v>
      </c>
      <c r="BD135" s="45">
        <v>93.197499999999991</v>
      </c>
      <c r="BE135" s="45">
        <v>93.149999999999991</v>
      </c>
      <c r="BF135" s="45">
        <v>93.51</v>
      </c>
      <c r="BG135" s="45">
        <v>91.26</v>
      </c>
      <c r="BH135" s="45">
        <v>96.297499999999985</v>
      </c>
      <c r="BI135" s="45">
        <v>98.28</v>
      </c>
      <c r="BJ135" s="45">
        <v>95.1</v>
      </c>
      <c r="BK135" s="45">
        <v>95.007500000000007</v>
      </c>
      <c r="BL135" s="45">
        <v>93.232499999999987</v>
      </c>
      <c r="BM135" s="45">
        <v>100</v>
      </c>
      <c r="BN135" s="45">
        <v>93.302499999999995</v>
      </c>
      <c r="BO135" s="45">
        <v>97.007499999999993</v>
      </c>
      <c r="BP135" s="45">
        <v>96.449999999999989</v>
      </c>
      <c r="BQ135" s="45">
        <v>93.820000000000007</v>
      </c>
      <c r="BR135" s="45">
        <v>92.292500000000004</v>
      </c>
      <c r="BS135" s="45">
        <v>91.692499999999995</v>
      </c>
      <c r="BT135" s="45">
        <v>93.95</v>
      </c>
      <c r="BU135" s="45">
        <v>86.42</v>
      </c>
      <c r="BV135" s="45">
        <v>94.125</v>
      </c>
      <c r="BW135" s="45">
        <v>98.81</v>
      </c>
      <c r="BX135" s="45">
        <v>96.727499999999992</v>
      </c>
      <c r="BY135" s="45">
        <v>100</v>
      </c>
      <c r="BZ135" s="45">
        <v>95.327500000000001</v>
      </c>
      <c r="CA135" s="45">
        <v>94.977499999999992</v>
      </c>
      <c r="CB135" s="45">
        <v>97.167500000000004</v>
      </c>
      <c r="CC135" s="45">
        <v>93.72</v>
      </c>
      <c r="CD135" s="45">
        <v>94.350000000000009</v>
      </c>
      <c r="CE135" s="45">
        <v>94.162499999999994</v>
      </c>
      <c r="CF135" s="45">
        <v>98.61</v>
      </c>
      <c r="CG135" s="45">
        <v>94.232500000000002</v>
      </c>
      <c r="CH135" s="44">
        <f>AVERAGE(I135,L135,N135:O135,R135:S135,W135,Y135,AA135,AE135,AJ135,AL135,AN135:AO135,AS135,AU135:AX135,BB135:BC135,BE135:BF135,BJ135,BL135,BQ135,BZ135:CA135,CC135:CE135)</f>
        <v>93.962580645161282</v>
      </c>
      <c r="CI135" s="42">
        <f t="shared" ref="CI135:CI136" si="38">AVERAGE(T135,AE135,O135,AQ135,AY135)</f>
        <v>93.483000000000004</v>
      </c>
      <c r="CJ135" s="42">
        <f t="shared" ref="CJ135:CJ136" si="39">AVERAGE(L135,N135,AS135,BJ135,BQ135)</f>
        <v>93.971999999999994</v>
      </c>
    </row>
    <row r="136" spans="2:88" ht="20.399999999999999" x14ac:dyDescent="0.3">
      <c r="B136" s="72">
        <v>133</v>
      </c>
      <c r="C136" s="57" t="s">
        <v>169</v>
      </c>
      <c r="D136" s="63" t="s">
        <v>202</v>
      </c>
      <c r="E136" s="58" t="s">
        <v>203</v>
      </c>
      <c r="F136" s="45">
        <v>98.61</v>
      </c>
      <c r="G136" s="45">
        <v>90.974999999999994</v>
      </c>
      <c r="H136" s="45">
        <v>95.110000000000014</v>
      </c>
      <c r="I136" s="45">
        <v>94.082499999999996</v>
      </c>
      <c r="J136" s="45">
        <v>93.064999999999998</v>
      </c>
      <c r="K136" s="45">
        <v>93.757499999999993</v>
      </c>
      <c r="L136" s="45">
        <v>91.757500000000007</v>
      </c>
      <c r="M136" s="45">
        <v>92.27000000000001</v>
      </c>
      <c r="N136" s="45">
        <v>92.284999999999997</v>
      </c>
      <c r="O136" s="45">
        <v>91.570000000000007</v>
      </c>
      <c r="P136" s="45">
        <v>91.16749999999999</v>
      </c>
      <c r="Q136" s="45">
        <v>95.347499999999997</v>
      </c>
      <c r="R136" s="45">
        <v>93.087500000000006</v>
      </c>
      <c r="S136" s="45">
        <v>91.015000000000015</v>
      </c>
      <c r="T136" s="45">
        <v>92.054999999999993</v>
      </c>
      <c r="U136" s="45">
        <v>91.52</v>
      </c>
      <c r="V136" s="45">
        <v>91.70750000000001</v>
      </c>
      <c r="W136" s="45">
        <v>94.725000000000009</v>
      </c>
      <c r="X136" s="45">
        <v>90.962500000000006</v>
      </c>
      <c r="Y136" s="45">
        <v>93.03</v>
      </c>
      <c r="Z136" s="45">
        <v>92.197499999999991</v>
      </c>
      <c r="AA136" s="45">
        <v>93.185000000000002</v>
      </c>
      <c r="AB136" s="45">
        <v>91.622500000000002</v>
      </c>
      <c r="AC136" s="45">
        <v>94.252499999999998</v>
      </c>
      <c r="AD136" s="45">
        <v>96.93</v>
      </c>
      <c r="AE136" s="45">
        <v>93.352499999999992</v>
      </c>
      <c r="AF136" s="45">
        <v>90.99</v>
      </c>
      <c r="AG136" s="45">
        <v>93.46</v>
      </c>
      <c r="AH136" s="45">
        <v>89.097499999999997</v>
      </c>
      <c r="AI136" s="45">
        <v>85.272500000000008</v>
      </c>
      <c r="AJ136" s="45">
        <v>96.875</v>
      </c>
      <c r="AK136" s="45">
        <v>91.554999999999993</v>
      </c>
      <c r="AL136" s="45">
        <v>96.335000000000008</v>
      </c>
      <c r="AM136" s="45">
        <v>91.185000000000002</v>
      </c>
      <c r="AN136" s="45">
        <v>92.422499999999999</v>
      </c>
      <c r="AO136" s="45">
        <v>90.697500000000005</v>
      </c>
      <c r="AP136" s="45">
        <v>91.512500000000003</v>
      </c>
      <c r="AQ136" s="45">
        <v>95.007499999999993</v>
      </c>
      <c r="AR136" s="45">
        <v>90.077500000000001</v>
      </c>
      <c r="AS136" s="45">
        <v>90.9375</v>
      </c>
      <c r="AT136" s="45">
        <v>90.06</v>
      </c>
      <c r="AU136" s="45">
        <v>89.477499999999992</v>
      </c>
      <c r="AV136" s="45">
        <v>92.522499999999994</v>
      </c>
      <c r="AW136" s="45">
        <v>91.087500000000006</v>
      </c>
      <c r="AX136" s="45">
        <v>88.047499999999999</v>
      </c>
      <c r="AY136" s="45">
        <v>91.995000000000005</v>
      </c>
      <c r="AZ136" s="45">
        <v>90.574999999999989</v>
      </c>
      <c r="BA136" s="45">
        <v>92.762499999999989</v>
      </c>
      <c r="BB136" s="45">
        <v>93.28</v>
      </c>
      <c r="BC136" s="45">
        <v>89.672499999999999</v>
      </c>
      <c r="BD136" s="45">
        <v>90.25500000000001</v>
      </c>
      <c r="BE136" s="45">
        <v>93.372499999999988</v>
      </c>
      <c r="BF136" s="45">
        <v>90.532499999999999</v>
      </c>
      <c r="BG136" s="45">
        <v>91.142499999999998</v>
      </c>
      <c r="BH136" s="45">
        <v>85.134999999999991</v>
      </c>
      <c r="BI136" s="45">
        <v>94.9375</v>
      </c>
      <c r="BJ136" s="45">
        <v>94.474999999999994</v>
      </c>
      <c r="BK136" s="45">
        <v>92.289999999999992</v>
      </c>
      <c r="BL136" s="45">
        <v>94.13</v>
      </c>
      <c r="BM136" s="45">
        <v>87.157499999999999</v>
      </c>
      <c r="BN136" s="45">
        <v>90.877499999999998</v>
      </c>
      <c r="BO136" s="45">
        <v>92.172499999999999</v>
      </c>
      <c r="BP136" s="45">
        <v>93.764999999999986</v>
      </c>
      <c r="BQ136" s="45">
        <v>92.632499999999993</v>
      </c>
      <c r="BR136" s="45">
        <v>89.355000000000004</v>
      </c>
      <c r="BS136" s="45">
        <v>92.477499999999992</v>
      </c>
      <c r="BT136" s="45">
        <v>92.732499999999987</v>
      </c>
      <c r="BU136" s="45">
        <v>91.882499999999993</v>
      </c>
      <c r="BV136" s="45">
        <v>89.034999999999997</v>
      </c>
      <c r="BW136" s="45">
        <v>92.435000000000002</v>
      </c>
      <c r="BX136" s="45">
        <v>95.057500000000005</v>
      </c>
      <c r="BY136" s="45">
        <v>92.452500000000001</v>
      </c>
      <c r="BZ136" s="45">
        <v>93.75</v>
      </c>
      <c r="CA136" s="45">
        <v>91.210000000000008</v>
      </c>
      <c r="CB136" s="45">
        <v>93.157499999999999</v>
      </c>
      <c r="CC136" s="45">
        <v>94.372500000000002</v>
      </c>
      <c r="CD136" s="45">
        <v>90.397499999999994</v>
      </c>
      <c r="CE136" s="45">
        <v>90.894999999999996</v>
      </c>
      <c r="CF136" s="45">
        <v>90.177499999999995</v>
      </c>
      <c r="CG136" s="45">
        <v>98.61</v>
      </c>
      <c r="CH136" s="44">
        <v>91.24</v>
      </c>
      <c r="CI136" s="42">
        <f t="shared" si="38"/>
        <v>92.795999999999992</v>
      </c>
      <c r="CJ136" s="42">
        <f t="shared" si="39"/>
        <v>92.417500000000004</v>
      </c>
    </row>
    <row r="137" spans="2:88" x14ac:dyDescent="0.3">
      <c r="B137" s="72">
        <v>134</v>
      </c>
      <c r="C137" s="57" t="s">
        <v>169</v>
      </c>
      <c r="D137" s="63"/>
      <c r="E137" s="58"/>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5"/>
      <c r="CD137" s="45"/>
      <c r="CE137" s="45"/>
      <c r="CF137" s="45"/>
      <c r="CG137" s="45"/>
      <c r="CH137" s="44"/>
      <c r="CI137" s="42"/>
      <c r="CJ137" s="42"/>
    </row>
    <row r="138" spans="2:88" x14ac:dyDescent="0.3">
      <c r="B138" s="72">
        <v>135</v>
      </c>
      <c r="C138" s="57" t="s">
        <v>169</v>
      </c>
      <c r="D138" s="63"/>
      <c r="E138" s="58"/>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4"/>
      <c r="CI138" s="42"/>
      <c r="CJ138" s="42"/>
    </row>
    <row r="139" spans="2:88" x14ac:dyDescent="0.3">
      <c r="B139" s="72">
        <v>136</v>
      </c>
      <c r="C139" s="57" t="s">
        <v>169</v>
      </c>
      <c r="D139" s="63"/>
      <c r="E139" s="58"/>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4"/>
      <c r="CI139" s="42"/>
      <c r="CJ139" s="42"/>
    </row>
    <row r="140" spans="2:88" x14ac:dyDescent="0.3">
      <c r="B140" s="72">
        <v>137</v>
      </c>
      <c r="C140" s="57" t="s">
        <v>116</v>
      </c>
      <c r="D140" s="67" t="s">
        <v>88</v>
      </c>
      <c r="E140" s="61"/>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4"/>
      <c r="CI140" s="42"/>
      <c r="CJ140" s="42"/>
    </row>
    <row r="141" spans="2:88" x14ac:dyDescent="0.3">
      <c r="B141" s="72">
        <v>138</v>
      </c>
      <c r="C141" s="57" t="s">
        <v>116</v>
      </c>
      <c r="D141" s="67" t="s">
        <v>171</v>
      </c>
      <c r="E141" s="61"/>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4"/>
      <c r="CI141" s="42"/>
      <c r="CJ141" s="42"/>
    </row>
    <row r="142" spans="2:88" x14ac:dyDescent="0.3">
      <c r="B142" s="72">
        <v>139</v>
      </c>
      <c r="C142" s="57" t="s">
        <v>116</v>
      </c>
      <c r="D142" s="63" t="s">
        <v>173</v>
      </c>
      <c r="E142" s="58" t="s">
        <v>172</v>
      </c>
      <c r="F142" s="45">
        <v>109.91735537190081</v>
      </c>
      <c r="G142" s="45">
        <v>93.28358208955224</v>
      </c>
      <c r="H142" s="45">
        <v>100.6766917293233</v>
      </c>
      <c r="I142" s="45">
        <v>94.577553593947044</v>
      </c>
      <c r="J142" s="45">
        <v>94.255874673629251</v>
      </c>
      <c r="K142" s="45">
        <v>95.853269537480074</v>
      </c>
      <c r="L142" s="45">
        <v>100.51063829787235</v>
      </c>
      <c r="M142" s="45">
        <v>86.666666666666671</v>
      </c>
      <c r="N142" s="45">
        <v>103.47467608951708</v>
      </c>
      <c r="O142" s="45">
        <v>97.598989048020229</v>
      </c>
      <c r="P142" s="45">
        <v>97.058823529411768</v>
      </c>
      <c r="Q142" s="45">
        <v>102.33644859813084</v>
      </c>
      <c r="R142" s="45">
        <v>100.78571428571428</v>
      </c>
      <c r="S142" s="45">
        <v>100.2618424184718</v>
      </c>
      <c r="T142" s="45">
        <v>85.161290322580641</v>
      </c>
      <c r="U142" s="45">
        <v>107.69230769230769</v>
      </c>
      <c r="V142" s="45">
        <v>107</v>
      </c>
      <c r="W142" s="45">
        <v>89.435028248587571</v>
      </c>
      <c r="X142" s="45">
        <v>89.77505112474438</v>
      </c>
      <c r="Y142" s="45">
        <v>92.963386727688786</v>
      </c>
      <c r="Z142" s="45">
        <v>99.122807017543863</v>
      </c>
      <c r="AA142" s="45">
        <v>91.313789359391961</v>
      </c>
      <c r="AB142" s="45">
        <v>85.645933014354071</v>
      </c>
      <c r="AC142" s="45">
        <v>101.68350168350169</v>
      </c>
      <c r="AD142" s="45">
        <v>95.836324479540565</v>
      </c>
      <c r="AE142" s="45">
        <v>95.532831001076417</v>
      </c>
      <c r="AF142" s="45">
        <v>102.13235294117646</v>
      </c>
      <c r="AG142" s="45">
        <v>94.59148446490218</v>
      </c>
      <c r="AH142" s="45">
        <v>96.276595744680847</v>
      </c>
      <c r="AI142" s="45">
        <v>84.05797101449275</v>
      </c>
      <c r="AJ142" s="45">
        <v>100.08163265306122</v>
      </c>
      <c r="AK142" s="45">
        <v>95.3125</v>
      </c>
      <c r="AL142" s="45">
        <v>102.60377358490567</v>
      </c>
      <c r="AM142" s="45">
        <v>96.571428571428569</v>
      </c>
      <c r="AN142" s="45">
        <v>97.189819724284206</v>
      </c>
      <c r="AO142" s="45">
        <v>96.064301552106429</v>
      </c>
      <c r="AP142" s="45">
        <v>94.524793388429757</v>
      </c>
      <c r="AQ142" s="45">
        <v>108.53658536585367</v>
      </c>
      <c r="AR142" s="45">
        <v>90.273037542662109</v>
      </c>
      <c r="AS142" s="45">
        <v>104.28051001821494</v>
      </c>
      <c r="AT142" s="45">
        <v>77.192982456140342</v>
      </c>
      <c r="AU142" s="45">
        <v>87.454212454212453</v>
      </c>
      <c r="AV142" s="45">
        <v>95.448179271708682</v>
      </c>
      <c r="AW142" s="45">
        <v>79.607250755287012</v>
      </c>
      <c r="AX142" s="45">
        <v>102.4345429490124</v>
      </c>
      <c r="AY142" s="45">
        <v>98.95988112927192</v>
      </c>
      <c r="AZ142" s="45">
        <v>98.123827392120077</v>
      </c>
      <c r="BA142" s="45">
        <v>88.596491228070178</v>
      </c>
      <c r="BB142" s="45">
        <v>100.52438384897746</v>
      </c>
      <c r="BC142" s="45">
        <v>99.849962490622659</v>
      </c>
      <c r="BD142" s="45">
        <v>102.02247191011236</v>
      </c>
      <c r="BE142" s="45">
        <v>92.319353208691254</v>
      </c>
      <c r="BF142" s="45">
        <v>108.80798590722253</v>
      </c>
      <c r="BG142" s="45">
        <v>111.62790697674419</v>
      </c>
      <c r="BH142" s="45">
        <v>97.169811320754718</v>
      </c>
      <c r="BI142" s="45">
        <v>109.21985815602837</v>
      </c>
      <c r="BJ142" s="45">
        <v>108.32137733142038</v>
      </c>
      <c r="BK142" s="45">
        <v>112.62135922330097</v>
      </c>
      <c r="BL142" s="45">
        <v>87.8888888888889</v>
      </c>
      <c r="BM142" s="45">
        <v>91.935483870967744</v>
      </c>
      <c r="BN142" s="45">
        <v>212.5</v>
      </c>
      <c r="BO142" s="45">
        <v>109.6875</v>
      </c>
      <c r="BP142" s="45">
        <v>105.08474576271188</v>
      </c>
      <c r="BQ142" s="45">
        <v>100.83333333333333</v>
      </c>
      <c r="BR142" s="45">
        <v>85.840707964601776</v>
      </c>
      <c r="BS142" s="45">
        <v>93.821510297482831</v>
      </c>
      <c r="BT142" s="45">
        <v>97.543859649122808</v>
      </c>
      <c r="BU142" s="45">
        <v>93.61702127659575</v>
      </c>
      <c r="BV142" s="45">
        <v>106.66666666666667</v>
      </c>
      <c r="BW142" s="45">
        <v>96.852300242130752</v>
      </c>
      <c r="BX142" s="45">
        <v>100</v>
      </c>
      <c r="BY142" s="45">
        <v>70.454545454545453</v>
      </c>
      <c r="BZ142" s="45">
        <v>100.61555679910465</v>
      </c>
      <c r="CA142" s="45">
        <v>95.796538325679975</v>
      </c>
      <c r="CB142" s="45">
        <v>86.985172981878094</v>
      </c>
      <c r="CC142" s="45">
        <v>103.01604869950194</v>
      </c>
      <c r="CD142" s="45">
        <v>90.933333333333337</v>
      </c>
      <c r="CE142" s="45">
        <v>96.409989594172742</v>
      </c>
      <c r="CF142" s="45">
        <v>84</v>
      </c>
      <c r="CG142" s="45">
        <v>98.050270143293389</v>
      </c>
      <c r="CH142" s="44">
        <f>AVERAGE(I142,L142,N142:O142,R142:S142,W142,Y142,AA142,AE142,AJ142,AL142,AN142:AO142,AS142,AU142:AX142,BB142:BC142,BE142:BF142,BJ142,BL142,BQ142,BZ142:CA142,CC142:CE142)</f>
        <v>97.320497541742895</v>
      </c>
      <c r="CI142" s="42">
        <f t="shared" ref="CI142:CI144" si="40">AVERAGE(T142,AE142,O142,AQ142,AY142)</f>
        <v>97.157915373360566</v>
      </c>
      <c r="CJ142" s="42">
        <f t="shared" ref="CJ142:CJ144" si="41">AVERAGE(L142,N142,AS142,BJ142,BQ142)</f>
        <v>103.48410701407161</v>
      </c>
    </row>
    <row r="143" spans="2:88" ht="20.399999999999999" x14ac:dyDescent="0.3">
      <c r="B143" s="72">
        <v>140</v>
      </c>
      <c r="C143" s="57" t="s">
        <v>116</v>
      </c>
      <c r="D143" s="63" t="s">
        <v>174</v>
      </c>
      <c r="E143" s="58" t="s">
        <v>172</v>
      </c>
      <c r="F143" s="45">
        <v>19.513314967860399</v>
      </c>
      <c r="G143" s="45">
        <v>-4.5470322804581791</v>
      </c>
      <c r="H143" s="45">
        <v>-0.12729249921611077</v>
      </c>
      <c r="I143" s="45">
        <v>-9.8516982272570814</v>
      </c>
      <c r="J143" s="45">
        <v>13.247730018315734</v>
      </c>
      <c r="K143" s="45">
        <v>4.0940483664942029</v>
      </c>
      <c r="L143" s="45">
        <v>-0.22301599627270541</v>
      </c>
      <c r="M143" s="45">
        <v>5.3448275862069075</v>
      </c>
      <c r="N143" s="45">
        <v>0.87793026293891507</v>
      </c>
      <c r="O143" s="45">
        <v>-0.84081396897411897</v>
      </c>
      <c r="P143" s="45">
        <v>5.4987212276214867</v>
      </c>
      <c r="Q143" s="45">
        <v>11.923001160016629</v>
      </c>
      <c r="R143" s="45">
        <v>-4.8194805194805213</v>
      </c>
      <c r="S143" s="45">
        <v>20.916055522413458</v>
      </c>
      <c r="T143" s="45">
        <v>-3.192721257237388</v>
      </c>
      <c r="U143" s="45">
        <v>8.553846153846143</v>
      </c>
      <c r="V143" s="45">
        <v>8.1322751322751312</v>
      </c>
      <c r="W143" s="45">
        <v>20.488857501569356</v>
      </c>
      <c r="X143" s="45">
        <v>7.6816650957176424</v>
      </c>
      <c r="Y143" s="45">
        <v>20.669223658847276</v>
      </c>
      <c r="Z143" s="45">
        <v>24.856612685560055</v>
      </c>
      <c r="AA143" s="45">
        <v>3.6072944783309739</v>
      </c>
      <c r="AB143" s="45">
        <v>-10.44329378864346</v>
      </c>
      <c r="AC143" s="45">
        <v>19.996170233137072</v>
      </c>
      <c r="AD143" s="45">
        <v>6.9083240879723338</v>
      </c>
      <c r="AE143" s="45">
        <v>13.254863418667407</v>
      </c>
      <c r="AF143" s="45">
        <v>7.9183918202474084</v>
      </c>
      <c r="AG143" s="45">
        <v>0.71886807396467212</v>
      </c>
      <c r="AH143" s="45">
        <v>2.0531914893616956</v>
      </c>
      <c r="AI143" s="45">
        <v>-11.069103129594627</v>
      </c>
      <c r="AJ143" s="45">
        <v>9.3892244897959145</v>
      </c>
      <c r="AK143" s="45">
        <v>-3.0226528384279518</v>
      </c>
      <c r="AL143" s="45">
        <v>20.773726485884445</v>
      </c>
      <c r="AM143" s="45">
        <v>-1.8792971734148203</v>
      </c>
      <c r="AN143" s="45">
        <v>7.7958516386406203</v>
      </c>
      <c r="AO143" s="45">
        <v>4.4202596554830844</v>
      </c>
      <c r="AP143" s="45">
        <v>-5.4752066115702434</v>
      </c>
      <c r="AQ143" s="45">
        <v>39.11027138440398</v>
      </c>
      <c r="AR143" s="45">
        <v>-2.5261948712500524</v>
      </c>
      <c r="AS143" s="45">
        <v>11.309657024562199</v>
      </c>
      <c r="AT143" s="45">
        <v>-14.230019493177398</v>
      </c>
      <c r="AU143" s="45">
        <v>9.8139127639883963</v>
      </c>
      <c r="AV143" s="45">
        <v>-2.6802878013950586</v>
      </c>
      <c r="AW143" s="45">
        <v>-34.695706827223191</v>
      </c>
      <c r="AX143" s="45">
        <v>24.738838591136066</v>
      </c>
      <c r="AY143" s="45">
        <v>24.844405196892875</v>
      </c>
      <c r="AZ143" s="45">
        <v>3.9886998339479431</v>
      </c>
      <c r="BA143" s="45">
        <v>14.750436978053994</v>
      </c>
      <c r="BB143" s="45">
        <v>1.4973966388042177</v>
      </c>
      <c r="BC143" s="45">
        <v>-6.5595865323639373</v>
      </c>
      <c r="BD143" s="45">
        <v>20.151900716438949</v>
      </c>
      <c r="BE143" s="45">
        <v>-3.0529634769136957</v>
      </c>
      <c r="BF143" s="45">
        <v>20.309737984315447</v>
      </c>
      <c r="BG143" s="45">
        <v>8.7656529516994581</v>
      </c>
      <c r="BH143" s="45">
        <v>2.4507793273174854</v>
      </c>
      <c r="BI143" s="45">
        <v>36.524822695035461</v>
      </c>
      <c r="BJ143" s="45">
        <v>0.57535375380462461</v>
      </c>
      <c r="BK143" s="45">
        <v>27.578883495145622</v>
      </c>
      <c r="BL143" s="45">
        <v>3.9095211054325292</v>
      </c>
      <c r="BM143" s="45">
        <v>30.752688172043012</v>
      </c>
      <c r="BN143" s="45">
        <v>9.2857142857142936</v>
      </c>
      <c r="BO143" s="45">
        <v>3.6863601823708168</v>
      </c>
      <c r="BP143" s="45">
        <v>-0.69973565541905414</v>
      </c>
      <c r="BQ143" s="45">
        <v>-9.9702380952381109</v>
      </c>
      <c r="BR143" s="45">
        <v>14.8750650702759</v>
      </c>
      <c r="BS143" s="45">
        <v>7.134021893747275</v>
      </c>
      <c r="BT143" s="45">
        <v>-11.291634884312218</v>
      </c>
      <c r="BU143" s="45">
        <v>-0.53191489361700761</v>
      </c>
      <c r="BV143" s="45">
        <v>10.756123535676258</v>
      </c>
      <c r="BW143" s="45">
        <v>-3.3718948973186267</v>
      </c>
      <c r="BX143" s="45">
        <v>3.2119914346895033</v>
      </c>
      <c r="BY143" s="45">
        <v>4.5454545454545334</v>
      </c>
      <c r="BZ143" s="45">
        <v>8.5239511086154636</v>
      </c>
      <c r="CA143" s="45">
        <v>13.638643588837859</v>
      </c>
      <c r="CB143" s="45">
        <v>-4.9277701195799457</v>
      </c>
      <c r="CC143" s="45">
        <v>17.305938342866618</v>
      </c>
      <c r="CD143" s="45">
        <v>-29.136139552521801</v>
      </c>
      <c r="CE143" s="45">
        <v>4.9394121895476184</v>
      </c>
      <c r="CF143" s="45">
        <v>-9.9999999999999947</v>
      </c>
      <c r="CG143" s="45">
        <v>6.1536120312621945</v>
      </c>
      <c r="CH143" s="44">
        <f>AVERAGE(I143,L143,N143:O143,R143:S143,W143,Y143,AA143,AE143,AJ143,AL143,AN143:AO143,AS143,AU143:AX143,BB143:BC143,BE143:BF143,BJ143,BL143,BQ143,BZ143:CA143,CC143:CE143)</f>
        <v>4.4169586840916866</v>
      </c>
      <c r="CI143" s="42">
        <f t="shared" si="40"/>
        <v>14.63520095475055</v>
      </c>
      <c r="CJ143" s="42">
        <f t="shared" si="41"/>
        <v>0.51393738995898419</v>
      </c>
    </row>
    <row r="144" spans="2:88" ht="20.399999999999999" x14ac:dyDescent="0.3">
      <c r="B144" s="72">
        <v>141</v>
      </c>
      <c r="C144" s="57" t="s">
        <v>116</v>
      </c>
      <c r="D144" s="63" t="s">
        <v>126</v>
      </c>
      <c r="E144" s="58" t="s">
        <v>105</v>
      </c>
      <c r="F144" s="45">
        <v>39.215686274509807</v>
      </c>
      <c r="G144" s="45">
        <v>43.137254901960787</v>
      </c>
      <c r="H144" s="45">
        <v>34.623813002191376</v>
      </c>
      <c r="I144" s="45">
        <v>16.224366706875752</v>
      </c>
      <c r="J144" s="45">
        <v>36.768802228412255</v>
      </c>
      <c r="K144" s="45">
        <v>33.444816053511708</v>
      </c>
      <c r="L144" s="45">
        <v>7.8113485630066331</v>
      </c>
      <c r="M144" s="45">
        <v>52.287581699346411</v>
      </c>
      <c r="N144" s="45">
        <v>4.8289738430583498</v>
      </c>
      <c r="O144" s="45">
        <v>29.935275080906148</v>
      </c>
      <c r="P144" s="45">
        <v>35.897435897435898</v>
      </c>
      <c r="Q144" s="45">
        <v>39.406779661016948</v>
      </c>
      <c r="R144" s="45">
        <v>24.093655589123866</v>
      </c>
      <c r="S144" s="45">
        <v>26.807622030801358</v>
      </c>
      <c r="T144" s="45">
        <v>63.235294117647058</v>
      </c>
      <c r="U144" s="45">
        <v>37.234042553191486</v>
      </c>
      <c r="V144" s="45">
        <v>38.432835820895519</v>
      </c>
      <c r="W144" s="45">
        <v>20.805812417437252</v>
      </c>
      <c r="X144" s="45">
        <v>54.175152749490842</v>
      </c>
      <c r="Y144" s="45">
        <v>30.819092516205064</v>
      </c>
      <c r="Z144" s="45">
        <v>47.244094488188978</v>
      </c>
      <c r="AA144" s="45">
        <v>6.7904817179338366</v>
      </c>
      <c r="AB144" s="45">
        <v>40</v>
      </c>
      <c r="AC144" s="45">
        <v>29.896907216494846</v>
      </c>
      <c r="AD144" s="45">
        <v>37.561317449194114</v>
      </c>
      <c r="AE144" s="45">
        <v>43.04347826086957</v>
      </c>
      <c r="AF144" s="45">
        <v>27.808792742498255</v>
      </c>
      <c r="AG144" s="45">
        <v>42.099447513812152</v>
      </c>
      <c r="AH144" s="45">
        <v>35.757575757575758</v>
      </c>
      <c r="AI144" s="45">
        <v>46.031746031746032</v>
      </c>
      <c r="AJ144" s="45">
        <v>21.797931583134446</v>
      </c>
      <c r="AK144" s="45">
        <v>37.81818181818182</v>
      </c>
      <c r="AL144" s="45">
        <v>37.235317618857373</v>
      </c>
      <c r="AM144" s="45">
        <v>22.325581395348838</v>
      </c>
      <c r="AN144" s="45">
        <v>13.586956521739129</v>
      </c>
      <c r="AO144" s="45">
        <v>22.457627118644069</v>
      </c>
      <c r="AP144" s="45">
        <v>44.532803180914513</v>
      </c>
      <c r="AQ144" s="45">
        <v>65.517241379310349</v>
      </c>
      <c r="AR144" s="45">
        <v>20.205479452054796</v>
      </c>
      <c r="AS144" s="45">
        <v>12.041467304625199</v>
      </c>
      <c r="AT144" s="45">
        <v>31.067961165048541</v>
      </c>
      <c r="AU144" s="45">
        <v>24.534501642935378</v>
      </c>
      <c r="AV144" s="45">
        <v>15.277777777777779</v>
      </c>
      <c r="AW144" s="45">
        <v>4.7945205479452051</v>
      </c>
      <c r="AX144" s="45">
        <v>21.712538226299692</v>
      </c>
      <c r="AY144" s="45">
        <v>48.373408769448375</v>
      </c>
      <c r="AZ144" s="45">
        <v>23.400000000000002</v>
      </c>
      <c r="BA144" s="45">
        <v>41.847826086956523</v>
      </c>
      <c r="BB144" s="45">
        <v>13.014981273408241</v>
      </c>
      <c r="BC144" s="45">
        <v>14.067472947167408</v>
      </c>
      <c r="BD144" s="45">
        <v>16.377171215880892</v>
      </c>
      <c r="BE144" s="45">
        <v>20.298672566371682</v>
      </c>
      <c r="BF144" s="45">
        <v>26.236335242061426</v>
      </c>
      <c r="BG144" s="45">
        <v>34.634146341463413</v>
      </c>
      <c r="BH144" s="45">
        <v>31.428571428571427</v>
      </c>
      <c r="BI144" s="45">
        <v>33.532934131736525</v>
      </c>
      <c r="BJ144" s="45">
        <v>12.368728121353559</v>
      </c>
      <c r="BK144" s="45">
        <v>39.669421487603309</v>
      </c>
      <c r="BL144" s="45">
        <v>3.8701622971285889</v>
      </c>
      <c r="BM144" s="45">
        <v>51.724137931034484</v>
      </c>
      <c r="BN144" s="45">
        <v>19.607843137254903</v>
      </c>
      <c r="BO144" s="45">
        <v>34.564643799472293</v>
      </c>
      <c r="BP144" s="45">
        <v>30.327868852459016</v>
      </c>
      <c r="BQ144" s="45">
        <v>5.3726169844020797</v>
      </c>
      <c r="BR144" s="45">
        <v>36.458333333333329</v>
      </c>
      <c r="BS144" s="45">
        <v>18.617021276595743</v>
      </c>
      <c r="BT144" s="45">
        <v>49.180327868852459</v>
      </c>
      <c r="BU144" s="45">
        <v>36.666666666666664</v>
      </c>
      <c r="BV144" s="45">
        <v>31.43631436314363</v>
      </c>
      <c r="BW144" s="45">
        <v>32.595573440643868</v>
      </c>
      <c r="BX144" s="45">
        <v>38.671875</v>
      </c>
      <c r="BY144" s="45">
        <v>38.461538461538467</v>
      </c>
      <c r="BZ144" s="45">
        <v>13.20450885668277</v>
      </c>
      <c r="CA144" s="45">
        <v>25.901495162708883</v>
      </c>
      <c r="CB144" s="45">
        <v>27.495621716287218</v>
      </c>
      <c r="CC144" s="45">
        <v>27.744440522414404</v>
      </c>
      <c r="CD144" s="45">
        <v>15.942028985507244</v>
      </c>
      <c r="CE144" s="45">
        <v>25.141097998973834</v>
      </c>
      <c r="CF144" s="45">
        <v>45</v>
      </c>
      <c r="CG144" s="45">
        <v>24.642335766423358</v>
      </c>
      <c r="CH144" s="44">
        <f>AVERAGE(I144,L144,N144:O144,R144:S144,W144,Y144,AA144,AE144,AJ144,AL144,AN144:AO144,AS144,AU144:AX144,BB144:BC144,BE144:BF144,BJ144,BL144,BQ144,BZ144:CA144,CC144:CE144)</f>
        <v>18.960041484721163</v>
      </c>
      <c r="CI144" s="42">
        <f t="shared" si="40"/>
        <v>50.020939521636294</v>
      </c>
      <c r="CJ144" s="42">
        <f t="shared" si="41"/>
        <v>8.4846269632891627</v>
      </c>
    </row>
    <row r="145" spans="2:88" x14ac:dyDescent="0.3">
      <c r="B145" s="72">
        <v>142</v>
      </c>
      <c r="C145" s="57" t="s">
        <v>116</v>
      </c>
      <c r="D145" s="63"/>
      <c r="E145" s="58"/>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4"/>
      <c r="CI145" s="42"/>
      <c r="CJ145" s="42"/>
    </row>
    <row r="146" spans="2:88" x14ac:dyDescent="0.3">
      <c r="B146" s="72">
        <v>143</v>
      </c>
      <c r="C146" s="57" t="s">
        <v>116</v>
      </c>
      <c r="D146" s="63"/>
      <c r="E146" s="58"/>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4"/>
      <c r="CI146" s="42"/>
      <c r="CJ146" s="42"/>
    </row>
    <row r="147" spans="2:88" x14ac:dyDescent="0.3">
      <c r="B147" s="72">
        <v>144</v>
      </c>
      <c r="C147" s="57" t="s">
        <v>116</v>
      </c>
      <c r="D147" s="63"/>
      <c r="E147" s="58"/>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4"/>
      <c r="CI147" s="42"/>
      <c r="CJ147" s="42"/>
    </row>
    <row r="148" spans="2:88" x14ac:dyDescent="0.3">
      <c r="B148" s="72">
        <v>145</v>
      </c>
      <c r="C148" s="57" t="s">
        <v>116</v>
      </c>
      <c r="D148" s="67" t="s">
        <v>175</v>
      </c>
      <c r="E148" s="58"/>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4"/>
      <c r="CI148" s="42"/>
      <c r="CJ148" s="42"/>
    </row>
    <row r="149" spans="2:88" ht="20.399999999999999" x14ac:dyDescent="0.3">
      <c r="B149" s="72">
        <v>146</v>
      </c>
      <c r="C149" s="57" t="s">
        <v>116</v>
      </c>
      <c r="D149" s="63" t="s">
        <v>254</v>
      </c>
      <c r="E149" s="58" t="s">
        <v>129</v>
      </c>
      <c r="F149" s="45">
        <v>13.3</v>
      </c>
      <c r="G149" s="45">
        <v>29.1</v>
      </c>
      <c r="H149" s="45">
        <v>24.1</v>
      </c>
      <c r="I149" s="45">
        <v>13.2</v>
      </c>
      <c r="J149" s="45">
        <v>33.6</v>
      </c>
      <c r="K149" s="45">
        <v>17.2</v>
      </c>
      <c r="L149" s="45">
        <v>5.5</v>
      </c>
      <c r="M149" s="45">
        <v>23.4</v>
      </c>
      <c r="N149" s="45">
        <v>3.5</v>
      </c>
      <c r="O149" s="45">
        <v>16.100000000000001</v>
      </c>
      <c r="P149" s="45">
        <v>16.2</v>
      </c>
      <c r="Q149" s="45">
        <v>24</v>
      </c>
      <c r="R149" s="45">
        <v>18.899999999999999</v>
      </c>
      <c r="S149" s="45">
        <v>21.5</v>
      </c>
      <c r="T149" s="45">
        <v>38.799999999999997</v>
      </c>
      <c r="U149" s="45">
        <v>26.9</v>
      </c>
      <c r="V149" s="45">
        <v>24.4</v>
      </c>
      <c r="W149" s="45">
        <v>13.1</v>
      </c>
      <c r="X149" s="45">
        <v>34.1</v>
      </c>
      <c r="Y149" s="45">
        <v>33.299999999999997</v>
      </c>
      <c r="Z149" s="45">
        <v>26.7</v>
      </c>
      <c r="AA149" s="45">
        <v>4.2</v>
      </c>
      <c r="AB149" s="45">
        <v>20.399999999999999</v>
      </c>
      <c r="AC149" s="45">
        <v>8.3000000000000007</v>
      </c>
      <c r="AD149" s="45">
        <v>30</v>
      </c>
      <c r="AE149" s="45">
        <v>23.5</v>
      </c>
      <c r="AF149" s="45">
        <v>19.600000000000001</v>
      </c>
      <c r="AG149" s="45">
        <v>28.5</v>
      </c>
      <c r="AH149" s="45">
        <v>16.8</v>
      </c>
      <c r="AI149" s="45">
        <v>23.2</v>
      </c>
      <c r="AJ149" s="45">
        <v>11.5</v>
      </c>
      <c r="AK149" s="45">
        <v>27.6</v>
      </c>
      <c r="AL149" s="45">
        <v>17.899999999999999</v>
      </c>
      <c r="AM149" s="45">
        <v>11.6</v>
      </c>
      <c r="AN149" s="45">
        <v>8.9</v>
      </c>
      <c r="AO149" s="45">
        <v>11.5</v>
      </c>
      <c r="AP149" s="45">
        <v>38.299999999999997</v>
      </c>
      <c r="AQ149" s="45">
        <v>48.8</v>
      </c>
      <c r="AR149" s="45">
        <v>10.5</v>
      </c>
      <c r="AS149" s="45">
        <v>4.7</v>
      </c>
      <c r="AT149" s="45">
        <v>1.9</v>
      </c>
      <c r="AU149" s="45">
        <v>11.3</v>
      </c>
      <c r="AV149" s="45">
        <v>11.4</v>
      </c>
      <c r="AW149" s="45">
        <v>12</v>
      </c>
      <c r="AX149" s="45">
        <v>18</v>
      </c>
      <c r="AY149" s="45">
        <v>37.5</v>
      </c>
      <c r="AZ149" s="45">
        <v>11.2</v>
      </c>
      <c r="BA149" s="45">
        <v>21.6</v>
      </c>
      <c r="BB149" s="45">
        <v>7</v>
      </c>
      <c r="BC149" s="45">
        <v>8.5</v>
      </c>
      <c r="BD149" s="45">
        <v>17.899999999999999</v>
      </c>
      <c r="BE149" s="45">
        <v>10</v>
      </c>
      <c r="BF149" s="45">
        <v>20.7</v>
      </c>
      <c r="BG149" s="45">
        <v>17</v>
      </c>
      <c r="BH149" s="45">
        <v>18.5</v>
      </c>
      <c r="BI149" s="45">
        <v>12.5</v>
      </c>
      <c r="BJ149" s="45">
        <v>2.9</v>
      </c>
      <c r="BK149" s="45">
        <v>23.1</v>
      </c>
      <c r="BL149" s="45">
        <v>12.6</v>
      </c>
      <c r="BM149" s="45">
        <v>12.9</v>
      </c>
      <c r="BN149" s="45">
        <v>1.8</v>
      </c>
      <c r="BO149" s="45">
        <v>13.4</v>
      </c>
      <c r="BP149" s="45">
        <v>21.9</v>
      </c>
      <c r="BQ149" s="45">
        <v>4.0999999999999996</v>
      </c>
      <c r="BR149" s="45">
        <v>8.8000000000000007</v>
      </c>
      <c r="BS149" s="45">
        <v>7.2</v>
      </c>
      <c r="BT149" s="45">
        <v>26.6</v>
      </c>
      <c r="BU149" s="45">
        <v>17.8</v>
      </c>
      <c r="BV149" s="45">
        <v>20.8</v>
      </c>
      <c r="BW149" s="45">
        <v>25.8</v>
      </c>
      <c r="BX149" s="45">
        <v>25.3</v>
      </c>
      <c r="BY149" s="45">
        <v>21.2</v>
      </c>
      <c r="BZ149" s="45">
        <v>8.9</v>
      </c>
      <c r="CA149" s="45">
        <v>13.3</v>
      </c>
      <c r="CB149" s="45">
        <v>37</v>
      </c>
      <c r="CC149" s="45">
        <v>17.399999999999999</v>
      </c>
      <c r="CD149" s="45">
        <v>15.6</v>
      </c>
      <c r="CE149" s="45">
        <v>13.5</v>
      </c>
      <c r="CF149" s="45">
        <v>30.5</v>
      </c>
      <c r="CG149" s="45">
        <v>16.399999999999999</v>
      </c>
      <c r="CH149" s="44">
        <f>AVERAGE(I149,L149,N149:O149,R149:S149,W149,Y149,AA149,AE149,AJ149,AL149,AN149:AO149,AS149,AU149:AX149,BB149:BC149,BE149:BF149,BJ149,BL149,BQ149,BZ149:CA149,CC149:CE149)</f>
        <v>12.725806451612904</v>
      </c>
      <c r="CI149" s="42">
        <f t="shared" ref="CI149:CI153" si="42">AVERAGE(T149,AE149,O149,AQ149,AY149)</f>
        <v>32.94</v>
      </c>
      <c r="CJ149" s="42">
        <f t="shared" ref="CJ149:CJ153" si="43">AVERAGE(L149,N149,AS149,BJ149,BQ149)</f>
        <v>4.1399999999999988</v>
      </c>
    </row>
    <row r="150" spans="2:88" ht="20.399999999999999" x14ac:dyDescent="0.3">
      <c r="B150" s="72">
        <v>147</v>
      </c>
      <c r="C150" s="57" t="s">
        <v>116</v>
      </c>
      <c r="D150" s="63" t="s">
        <v>122</v>
      </c>
      <c r="E150" s="58" t="s">
        <v>176</v>
      </c>
      <c r="F150" s="45">
        <v>3.5391270153362169</v>
      </c>
      <c r="G150" s="45">
        <v>16.597510373443985</v>
      </c>
      <c r="H150" s="45">
        <v>10.594947025264874</v>
      </c>
      <c r="I150" s="45">
        <v>5.8618012422360248</v>
      </c>
      <c r="J150" s="45">
        <v>10.045203415369162</v>
      </c>
      <c r="K150" s="45">
        <v>7.0942662779397478</v>
      </c>
      <c r="L150" s="45">
        <v>2.1425966447848284</v>
      </c>
      <c r="M150" s="45">
        <v>14.056881333769205</v>
      </c>
      <c r="N150" s="45">
        <v>1.8027661192642461</v>
      </c>
      <c r="O150" s="45">
        <v>6.6868738286401808</v>
      </c>
      <c r="P150" s="45">
        <v>8.6035737921906037</v>
      </c>
      <c r="Q150" s="45">
        <v>9.6326164874551985</v>
      </c>
      <c r="R150" s="45">
        <v>6.3351601387701741</v>
      </c>
      <c r="S150" s="45">
        <v>7.3341655790728026</v>
      </c>
      <c r="T150" s="45">
        <v>15.460030165912519</v>
      </c>
      <c r="U150" s="45">
        <v>12.255920232654757</v>
      </c>
      <c r="V150" s="45">
        <v>3.7479503396579994</v>
      </c>
      <c r="W150" s="45">
        <v>6.7844147968465736</v>
      </c>
      <c r="X150" s="45">
        <v>15.509844901550984</v>
      </c>
      <c r="Y150" s="45">
        <v>12.397933677720379</v>
      </c>
      <c r="Z150" s="45">
        <v>10.434056761268781</v>
      </c>
      <c r="AA150" s="45">
        <v>2.2204990836035527</v>
      </c>
      <c r="AB150" s="45">
        <v>10.379156958271553</v>
      </c>
      <c r="AC150" s="45">
        <v>5.608199574550377</v>
      </c>
      <c r="AD150" s="45">
        <v>10.073029463611181</v>
      </c>
      <c r="AE150" s="45">
        <v>11.044043512868136</v>
      </c>
      <c r="AF150" s="45">
        <v>5.3451275494162287</v>
      </c>
      <c r="AG150" s="45">
        <v>10.878502308519385</v>
      </c>
      <c r="AH150" s="45">
        <v>11.55115511551155</v>
      </c>
      <c r="AI150" s="45">
        <v>5.3722179585571759</v>
      </c>
      <c r="AJ150" s="45">
        <v>5.1175435790820405</v>
      </c>
      <c r="AK150" s="45">
        <v>14.967462039045552</v>
      </c>
      <c r="AL150" s="45">
        <v>5.9563487797011074</v>
      </c>
      <c r="AM150" s="45">
        <v>4.1402152911951422</v>
      </c>
      <c r="AN150" s="45">
        <v>3.8805191417204719</v>
      </c>
      <c r="AO150" s="45">
        <v>6.4325993935787356</v>
      </c>
      <c r="AP150" s="45">
        <v>21.297303486574684</v>
      </c>
      <c r="AQ150" s="45">
        <v>9.8400984009840098</v>
      </c>
      <c r="AR150" s="45">
        <v>2.6632381302231609</v>
      </c>
      <c r="AS150" s="45">
        <v>2.9674866678135214</v>
      </c>
      <c r="AT150" s="45">
        <v>6.0207991242474002</v>
      </c>
      <c r="AU150" s="45">
        <v>5.8849171752397558</v>
      </c>
      <c r="AV150" s="45">
        <v>6.0489758458136915</v>
      </c>
      <c r="AW150" s="45">
        <v>5.7810151462596826</v>
      </c>
      <c r="AX150" s="45">
        <v>4.9963602673549072</v>
      </c>
      <c r="AY150" s="45">
        <v>13.191425573377305</v>
      </c>
      <c r="AZ150" s="45">
        <v>10.434412265758091</v>
      </c>
      <c r="BA150" s="45">
        <v>6.2234365513054035</v>
      </c>
      <c r="BB150" s="45">
        <v>5.1939373690125441</v>
      </c>
      <c r="BC150" s="45">
        <v>2.527532045495577</v>
      </c>
      <c r="BD150" s="45">
        <v>6.5006915629322268</v>
      </c>
      <c r="BE150" s="45">
        <v>4.630120524511363</v>
      </c>
      <c r="BF150" s="45">
        <v>8.7055494032238219</v>
      </c>
      <c r="BG150" s="45">
        <v>7.9582875960482991</v>
      </c>
      <c r="BH150" s="45">
        <v>4.9273220004927323</v>
      </c>
      <c r="BI150" s="45">
        <v>5.5885434858539993</v>
      </c>
      <c r="BJ150" s="45">
        <v>1.5596730925198079</v>
      </c>
      <c r="BK150" s="45">
        <v>7.704160246533128</v>
      </c>
      <c r="BL150" s="45">
        <v>4.0554241297735727</v>
      </c>
      <c r="BM150" s="45">
        <v>7.9479768786127165</v>
      </c>
      <c r="BN150" s="45"/>
      <c r="BO150" s="45">
        <v>8.617886178861788</v>
      </c>
      <c r="BP150" s="45">
        <v>15.778582514226592</v>
      </c>
      <c r="BQ150" s="45">
        <v>2.3815824292140775</v>
      </c>
      <c r="BR150" s="45">
        <v>3.8461538461538463</v>
      </c>
      <c r="BS150" s="45"/>
      <c r="BT150" s="45">
        <v>9.7663730371505171</v>
      </c>
      <c r="BU150" s="45">
        <v>5.2122114668652273</v>
      </c>
      <c r="BV150" s="45">
        <v>10.788513406314454</v>
      </c>
      <c r="BW150" s="45">
        <v>7.7401345006978808</v>
      </c>
      <c r="BX150" s="45">
        <v>11.656192986012568</v>
      </c>
      <c r="BY150" s="45">
        <v>7.3606729758149321</v>
      </c>
      <c r="BZ150" s="45">
        <v>3.5792094615624026</v>
      </c>
      <c r="CA150" s="45">
        <v>5.4177283089714363</v>
      </c>
      <c r="CB150" s="45">
        <v>13.24575807334428</v>
      </c>
      <c r="CC150" s="45">
        <v>5.683701984559276</v>
      </c>
      <c r="CD150" s="45">
        <v>7.7267957645712109</v>
      </c>
      <c r="CE150" s="45">
        <v>5.2609603340292272</v>
      </c>
      <c r="CF150" s="45">
        <v>13.133208255159476</v>
      </c>
      <c r="CG150" s="45">
        <v>6.680356439494445</v>
      </c>
      <c r="CH150" s="44">
        <f>AVERAGE(I150,L150,N150:O150,R150:S150,W150,Y150,AA150,AE150,AJ150,AL150,AN150:AO150,AS150,AU150:AX150,BB150:BC150,BE150:BF150,BJ150,BL150,BQ150,BZ150:CA150,CC150:CE150)</f>
        <v>5.3676850150908102</v>
      </c>
      <c r="CI150" s="42">
        <f t="shared" si="42"/>
        <v>11.24449429635643</v>
      </c>
      <c r="CJ150" s="42">
        <f t="shared" si="43"/>
        <v>2.1708209907192964</v>
      </c>
    </row>
    <row r="151" spans="2:88" ht="19.2" x14ac:dyDescent="0.3">
      <c r="B151" s="72">
        <v>148</v>
      </c>
      <c r="C151" s="57" t="s">
        <v>116</v>
      </c>
      <c r="D151" s="63" t="s">
        <v>255</v>
      </c>
      <c r="E151" s="58" t="s">
        <v>129</v>
      </c>
      <c r="F151" s="45">
        <v>7.7</v>
      </c>
      <c r="G151" s="45">
        <v>20.100000000000001</v>
      </c>
      <c r="H151" s="45">
        <v>15.4</v>
      </c>
      <c r="I151" s="45">
        <v>7.7</v>
      </c>
      <c r="J151" s="45">
        <v>16.2</v>
      </c>
      <c r="K151" s="45">
        <v>8.5</v>
      </c>
      <c r="L151" s="45">
        <v>3</v>
      </c>
      <c r="M151" s="45">
        <v>11.3</v>
      </c>
      <c r="N151" s="45">
        <v>1.7</v>
      </c>
      <c r="O151" s="45">
        <v>9.5</v>
      </c>
      <c r="P151" s="45">
        <v>6.6</v>
      </c>
      <c r="Q151" s="45">
        <v>9.5</v>
      </c>
      <c r="R151" s="45">
        <v>12.1</v>
      </c>
      <c r="S151" s="45">
        <v>14.5</v>
      </c>
      <c r="T151" s="45">
        <v>21.3</v>
      </c>
      <c r="U151" s="45">
        <v>19.399999999999999</v>
      </c>
      <c r="V151" s="45">
        <v>15.3</v>
      </c>
      <c r="W151" s="45">
        <v>7.3</v>
      </c>
      <c r="X151" s="45">
        <v>20.100000000000001</v>
      </c>
      <c r="Y151" s="45">
        <v>16.8</v>
      </c>
      <c r="Z151" s="45">
        <v>14</v>
      </c>
      <c r="AA151" s="45">
        <v>2.2999999999999998</v>
      </c>
      <c r="AB151" s="45">
        <v>7.3</v>
      </c>
      <c r="AC151" s="45">
        <v>5.3</v>
      </c>
      <c r="AD151" s="45">
        <v>14.2</v>
      </c>
      <c r="AE151" s="45">
        <v>17.5</v>
      </c>
      <c r="AF151" s="45">
        <v>12.8</v>
      </c>
      <c r="AG151" s="45">
        <v>16.600000000000001</v>
      </c>
      <c r="AH151" s="45">
        <v>7.6</v>
      </c>
      <c r="AI151" s="45">
        <v>5</v>
      </c>
      <c r="AJ151" s="45">
        <v>7.2</v>
      </c>
      <c r="AK151" s="45">
        <v>13.7</v>
      </c>
      <c r="AL151" s="45">
        <v>9.9</v>
      </c>
      <c r="AM151" s="45">
        <v>6.8</v>
      </c>
      <c r="AN151" s="45">
        <v>5.3</v>
      </c>
      <c r="AO151" s="45">
        <v>5.8</v>
      </c>
      <c r="AP151" s="45">
        <v>23.5</v>
      </c>
      <c r="AQ151" s="45">
        <v>21.1</v>
      </c>
      <c r="AR151" s="45">
        <v>3.4</v>
      </c>
      <c r="AS151" s="45">
        <v>1.9</v>
      </c>
      <c r="AT151" s="45">
        <v>1.9</v>
      </c>
      <c r="AU151" s="45">
        <v>6.5</v>
      </c>
      <c r="AV151" s="45">
        <v>5.0999999999999996</v>
      </c>
      <c r="AW151" s="45">
        <v>7.6</v>
      </c>
      <c r="AX151" s="45">
        <v>11.3</v>
      </c>
      <c r="AY151" s="45">
        <v>17.399999999999999</v>
      </c>
      <c r="AZ151" s="45">
        <v>6.7</v>
      </c>
      <c r="BA151" s="45">
        <v>9.4</v>
      </c>
      <c r="BB151" s="45">
        <v>3.2</v>
      </c>
      <c r="BC151" s="45">
        <v>5</v>
      </c>
      <c r="BD151" s="45">
        <v>13.8</v>
      </c>
      <c r="BE151" s="45">
        <v>5.3</v>
      </c>
      <c r="BF151" s="45">
        <v>11.6</v>
      </c>
      <c r="BG151" s="45">
        <v>8.4</v>
      </c>
      <c r="BH151" s="45">
        <v>7.5</v>
      </c>
      <c r="BI151" s="45">
        <v>8.8000000000000007</v>
      </c>
      <c r="BJ151" s="45">
        <v>1.4</v>
      </c>
      <c r="BK151" s="45">
        <v>9.9</v>
      </c>
      <c r="BL151" s="45">
        <v>7.5</v>
      </c>
      <c r="BM151" s="45">
        <v>12.1</v>
      </c>
      <c r="BN151" s="45">
        <v>1.8</v>
      </c>
      <c r="BO151" s="45">
        <v>8.1999999999999993</v>
      </c>
      <c r="BP151" s="45">
        <v>10.6</v>
      </c>
      <c r="BQ151" s="45">
        <v>2.8</v>
      </c>
      <c r="BR151" s="45">
        <v>5.5</v>
      </c>
      <c r="BS151" s="45">
        <v>4.8</v>
      </c>
      <c r="BT151" s="45">
        <v>14.1</v>
      </c>
      <c r="BU151" s="45">
        <v>10.1</v>
      </c>
      <c r="BV151" s="45">
        <v>10.1</v>
      </c>
      <c r="BW151" s="45">
        <v>11.2</v>
      </c>
      <c r="BX151" s="45">
        <v>13.6</v>
      </c>
      <c r="BY151" s="45">
        <v>8.9</v>
      </c>
      <c r="BZ151" s="45">
        <v>4.2</v>
      </c>
      <c r="CA151" s="45">
        <v>6.8</v>
      </c>
      <c r="CB151" s="45">
        <v>20.399999999999999</v>
      </c>
      <c r="CC151" s="45">
        <v>8.5</v>
      </c>
      <c r="CD151" s="45">
        <v>7.6</v>
      </c>
      <c r="CE151" s="45">
        <v>4.3</v>
      </c>
      <c r="CF151" s="45">
        <v>8.1</v>
      </c>
      <c r="CG151" s="45">
        <v>9.1999999999999993</v>
      </c>
      <c r="CH151" s="44">
        <f>AVERAGE(I151,L151,N151:O151,R151:S151,W151,Y151,AA151,AE151,AJ151,AL151,AN151:AO151,AS151,AU151:AX151,BB151:BC151,BE151:BF151,BJ151,BL151,BQ151,BZ151:CA151,CC151:CE151)</f>
        <v>7.1354838709677422</v>
      </c>
      <c r="CI151" s="42">
        <f t="shared" si="42"/>
        <v>17.360000000000003</v>
      </c>
      <c r="CJ151" s="42">
        <f t="shared" si="43"/>
        <v>2.16</v>
      </c>
    </row>
    <row r="152" spans="2:88" ht="20.399999999999999" x14ac:dyDescent="0.3">
      <c r="B152" s="72">
        <v>149</v>
      </c>
      <c r="C152" s="57" t="s">
        <v>116</v>
      </c>
      <c r="D152" s="63" t="s">
        <v>123</v>
      </c>
      <c r="E152" s="58" t="s">
        <v>176</v>
      </c>
      <c r="F152" s="45">
        <v>2.3594180102241449</v>
      </c>
      <c r="G152" s="45">
        <v>13.692946058091286</v>
      </c>
      <c r="H152" s="45">
        <v>10.504391922484832</v>
      </c>
      <c r="I152" s="45">
        <v>4.658385093167702</v>
      </c>
      <c r="J152" s="45">
        <v>6.1945421061443167</v>
      </c>
      <c r="K152" s="45">
        <v>4.9562682215743434</v>
      </c>
      <c r="L152" s="45">
        <v>1.7323121808898614</v>
      </c>
      <c r="M152" s="45">
        <v>14.383785550833606</v>
      </c>
      <c r="N152" s="45">
        <v>1.1548970451536578</v>
      </c>
      <c r="O152" s="45">
        <v>5.2754575533908694</v>
      </c>
      <c r="P152" s="45"/>
      <c r="Q152" s="45">
        <v>9.1845878136200714</v>
      </c>
      <c r="R152" s="45">
        <v>2.5642314847403087</v>
      </c>
      <c r="S152" s="45">
        <v>3.1776655507007887</v>
      </c>
      <c r="T152" s="45">
        <v>15.082956259426847</v>
      </c>
      <c r="U152" s="45">
        <v>8.7245533859576234</v>
      </c>
      <c r="V152" s="45">
        <v>6.3246661981728742</v>
      </c>
      <c r="W152" s="45">
        <v>6.7844147968465736</v>
      </c>
      <c r="X152" s="45">
        <v>9.4599054009459902</v>
      </c>
      <c r="Y152" s="45">
        <v>6.9321779703382767</v>
      </c>
      <c r="Z152" s="45">
        <v>12.520868113522537</v>
      </c>
      <c r="AA152" s="45">
        <v>1.2336106020019739</v>
      </c>
      <c r="AB152" s="45">
        <v>13.344630374920568</v>
      </c>
      <c r="AC152" s="45">
        <v>3.0941790756140009</v>
      </c>
      <c r="AD152" s="45">
        <v>9.4434651221354819</v>
      </c>
      <c r="AE152" s="45">
        <v>5.7044308835234805</v>
      </c>
      <c r="AF152" s="45">
        <v>7.8814429748254966</v>
      </c>
      <c r="AG152" s="45">
        <v>8.538359370058819</v>
      </c>
      <c r="AH152" s="45">
        <v>3.9603960396039604</v>
      </c>
      <c r="AI152" s="45">
        <v>9.2095165003837298</v>
      </c>
      <c r="AJ152" s="45">
        <v>4.2113119036195954</v>
      </c>
      <c r="AK152" s="45">
        <v>11.496746203904555</v>
      </c>
      <c r="AL152" s="45">
        <v>3.7630362326631546</v>
      </c>
      <c r="AM152" s="45">
        <v>2.4841291747170851</v>
      </c>
      <c r="AN152" s="45">
        <v>1.826126654927281</v>
      </c>
      <c r="AO152" s="45">
        <v>3.7972172631698262</v>
      </c>
      <c r="AP152" s="45">
        <v>17.175244747237649</v>
      </c>
      <c r="AQ152" s="45">
        <v>7.3800738007380069</v>
      </c>
      <c r="AR152" s="45">
        <v>2.9387455230048674</v>
      </c>
      <c r="AS152" s="45">
        <v>1.6342680199552726</v>
      </c>
      <c r="AT152" s="45"/>
      <c r="AU152" s="45">
        <v>7.1926765475152576</v>
      </c>
      <c r="AV152" s="45">
        <v>4.7974636018522379</v>
      </c>
      <c r="AW152" s="45">
        <v>19.424210891432537</v>
      </c>
      <c r="AX152" s="45">
        <v>4.5000330884785917</v>
      </c>
      <c r="AY152" s="45">
        <v>14.9902563333833</v>
      </c>
      <c r="AZ152" s="45">
        <v>6.1754684838160134</v>
      </c>
      <c r="BA152" s="45">
        <v>6.6788099574984825</v>
      </c>
      <c r="BB152" s="45">
        <v>3.5537466209033202</v>
      </c>
      <c r="BC152" s="45">
        <v>3.5656255641812602</v>
      </c>
      <c r="BD152" s="45">
        <v>4.2876901798063631</v>
      </c>
      <c r="BE152" s="45">
        <v>3.8171986003605132</v>
      </c>
      <c r="BF152" s="45">
        <v>3.6913990402362495</v>
      </c>
      <c r="BG152" s="45">
        <v>5.7628979143798018</v>
      </c>
      <c r="BH152" s="45">
        <v>9.6082779009608288</v>
      </c>
      <c r="BI152" s="45">
        <v>2.7942717429269996</v>
      </c>
      <c r="BJ152" s="45">
        <v>0.49909538960633848</v>
      </c>
      <c r="BK152" s="45">
        <v>13.86748844375963</v>
      </c>
      <c r="BL152" s="45">
        <v>5.9986481919567423</v>
      </c>
      <c r="BM152" s="45"/>
      <c r="BN152" s="45">
        <v>11.235955056179774</v>
      </c>
      <c r="BO152" s="45">
        <v>7.154471544715447</v>
      </c>
      <c r="BP152" s="45">
        <v>10.863942058975685</v>
      </c>
      <c r="BQ152" s="45">
        <v>2.1169621593014023</v>
      </c>
      <c r="BR152" s="45"/>
      <c r="BS152" s="45">
        <v>1.100975149418056</v>
      </c>
      <c r="BT152" s="45">
        <v>16.085790884718499</v>
      </c>
      <c r="BU152" s="45"/>
      <c r="BV152" s="45">
        <v>8.5673488814850067</v>
      </c>
      <c r="BW152" s="45">
        <v>14.97271919807131</v>
      </c>
      <c r="BX152" s="45">
        <v>10.946685586863977</v>
      </c>
      <c r="BY152" s="45"/>
      <c r="BZ152" s="45">
        <v>3.2057267351384997</v>
      </c>
      <c r="CA152" s="45">
        <v>3.1111707120826066</v>
      </c>
      <c r="CB152" s="45">
        <v>7.4438970990695124</v>
      </c>
      <c r="CC152" s="45">
        <v>2.5576658930516745</v>
      </c>
      <c r="CD152" s="45">
        <v>9.3484689497281312</v>
      </c>
      <c r="CE152" s="45">
        <v>4.203201113430759</v>
      </c>
      <c r="CF152" s="45">
        <v>9.3808630393996264</v>
      </c>
      <c r="CG152" s="45">
        <v>5.3685114349705572</v>
      </c>
      <c r="CH152" s="44">
        <f>AVERAGE(I152,L152,N152:O152,R152:S152,W152,Y152,AA152,AE152,AJ152,AL152,AN152:AO152,AS152,AU152:AX152,BB152:BC152,BE152:BF152,BJ152,BL152,BQ152,BZ152:CA152,CC152:CE152)</f>
        <v>4.3881560107853144</v>
      </c>
      <c r="CI152" s="42">
        <f t="shared" si="42"/>
        <v>9.6866349660925017</v>
      </c>
      <c r="CJ152" s="42">
        <f t="shared" si="43"/>
        <v>1.4275069589813065</v>
      </c>
    </row>
    <row r="153" spans="2:88" ht="20.399999999999999" x14ac:dyDescent="0.3">
      <c r="B153" s="72">
        <v>150</v>
      </c>
      <c r="C153" s="57" t="s">
        <v>116</v>
      </c>
      <c r="D153" s="63" t="s">
        <v>256</v>
      </c>
      <c r="E153" s="58" t="s">
        <v>129</v>
      </c>
      <c r="F153" s="45">
        <v>15.8</v>
      </c>
      <c r="G153" s="45">
        <v>16.3</v>
      </c>
      <c r="H153" s="45">
        <v>15</v>
      </c>
      <c r="I153" s="45">
        <v>5.9</v>
      </c>
      <c r="J153" s="45">
        <v>22.9</v>
      </c>
      <c r="K153" s="45">
        <v>9.8000000000000007</v>
      </c>
      <c r="L153" s="45">
        <v>5.9</v>
      </c>
      <c r="M153" s="45">
        <v>35.4</v>
      </c>
      <c r="N153" s="45">
        <v>2.5</v>
      </c>
      <c r="O153" s="45">
        <v>8</v>
      </c>
      <c r="P153" s="45">
        <v>16.2</v>
      </c>
      <c r="Q153" s="45">
        <v>11.3</v>
      </c>
      <c r="R153" s="45">
        <v>0</v>
      </c>
      <c r="S153" s="45">
        <v>0</v>
      </c>
      <c r="T153" s="45">
        <v>14.4</v>
      </c>
      <c r="U153" s="45">
        <v>29.3</v>
      </c>
      <c r="V153" s="45">
        <v>13.3</v>
      </c>
      <c r="W153" s="45">
        <v>8.4</v>
      </c>
      <c r="X153" s="45">
        <v>15.9</v>
      </c>
      <c r="Y153" s="45">
        <v>12</v>
      </c>
      <c r="Z153" s="45">
        <v>16.3</v>
      </c>
      <c r="AA153" s="45">
        <v>3.5</v>
      </c>
      <c r="AB153" s="45">
        <v>16.7</v>
      </c>
      <c r="AC153" s="45">
        <v>4.9000000000000004</v>
      </c>
      <c r="AD153" s="45">
        <v>11.8</v>
      </c>
      <c r="AE153" s="45">
        <v>0</v>
      </c>
      <c r="AF153" s="45">
        <v>11.9</v>
      </c>
      <c r="AG153" s="45">
        <v>42.5</v>
      </c>
      <c r="AH153" s="45">
        <v>11.5</v>
      </c>
      <c r="AI153" s="45">
        <v>12.4</v>
      </c>
      <c r="AJ153" s="45">
        <v>5.2</v>
      </c>
      <c r="AK153" s="45">
        <v>23.3</v>
      </c>
      <c r="AL153" s="45">
        <v>10.9</v>
      </c>
      <c r="AM153" s="45">
        <v>10.7</v>
      </c>
      <c r="AN153" s="45">
        <v>6.6</v>
      </c>
      <c r="AO153" s="45">
        <v>5.6</v>
      </c>
      <c r="AP153" s="45">
        <v>14.9</v>
      </c>
      <c r="AQ153" s="45">
        <v>11.2</v>
      </c>
      <c r="AR153" s="45">
        <v>5.3</v>
      </c>
      <c r="AS153" s="45">
        <v>4.7</v>
      </c>
      <c r="AT153" s="45">
        <v>7.3</v>
      </c>
      <c r="AU153" s="45">
        <v>6.8</v>
      </c>
      <c r="AV153" s="45">
        <v>6.2</v>
      </c>
      <c r="AW153" s="45">
        <v>6.2</v>
      </c>
      <c r="AX153" s="45">
        <v>8.6999999999999993</v>
      </c>
      <c r="AY153" s="45">
        <v>19.5</v>
      </c>
      <c r="AZ153" s="45">
        <v>17.100000000000001</v>
      </c>
      <c r="BA153" s="45">
        <v>21.4</v>
      </c>
      <c r="BB153" s="45">
        <v>5.4</v>
      </c>
      <c r="BC153" s="45">
        <v>3.6</v>
      </c>
      <c r="BD153" s="45">
        <v>8.8000000000000007</v>
      </c>
      <c r="BE153" s="45">
        <v>7.2</v>
      </c>
      <c r="BF153" s="45">
        <v>7</v>
      </c>
      <c r="BG153" s="45">
        <v>7.2</v>
      </c>
      <c r="BH153" s="45">
        <v>14.8</v>
      </c>
      <c r="BI153" s="45">
        <v>14.7</v>
      </c>
      <c r="BJ153" s="45">
        <v>3.1</v>
      </c>
      <c r="BK153" s="45">
        <v>14.4</v>
      </c>
      <c r="BL153" s="45">
        <v>9.1</v>
      </c>
      <c r="BM153" s="45">
        <v>13.6</v>
      </c>
      <c r="BN153" s="45">
        <v>5.5</v>
      </c>
      <c r="BO153" s="45">
        <v>13.4</v>
      </c>
      <c r="BP153" s="45">
        <v>17.600000000000001</v>
      </c>
      <c r="BQ153" s="45">
        <v>4.0999999999999996</v>
      </c>
      <c r="BR153" s="45">
        <v>14.3</v>
      </c>
      <c r="BS153" s="45">
        <v>3</v>
      </c>
      <c r="BT153" s="45">
        <v>14.4</v>
      </c>
      <c r="BU153" s="45">
        <v>14.7</v>
      </c>
      <c r="BV153" s="45">
        <v>22</v>
      </c>
      <c r="BW153" s="45">
        <v>16</v>
      </c>
      <c r="BX153" s="45">
        <v>11.2</v>
      </c>
      <c r="BY153" s="45">
        <v>15.6</v>
      </c>
      <c r="BZ153" s="45">
        <v>4.9000000000000004</v>
      </c>
      <c r="CA153" s="45">
        <v>7.9</v>
      </c>
      <c r="CB153" s="45">
        <v>28.2</v>
      </c>
      <c r="CC153" s="45">
        <v>6.3</v>
      </c>
      <c r="CD153" s="45">
        <v>8.6999999999999993</v>
      </c>
      <c r="CE153" s="45">
        <v>6.6</v>
      </c>
      <c r="CF153" s="45">
        <v>12.2</v>
      </c>
      <c r="CG153" s="45">
        <v>9.3000000000000007</v>
      </c>
      <c r="CH153" s="44">
        <f>AVERAGE(I153,L153,N153:O153,R153:S153,W153,Y153,AA153,AE153,AJ153,AL153,AN153:AO153,AS153,AU153:AX153,BB153:BC153,BE153:BF153,BJ153,BL153,BQ153,BZ153:CA153,CC153:CE153)</f>
        <v>5.838709677419355</v>
      </c>
      <c r="CI153" s="42">
        <f t="shared" si="42"/>
        <v>10.62</v>
      </c>
      <c r="CJ153" s="42">
        <f t="shared" si="43"/>
        <v>4.0600000000000005</v>
      </c>
    </row>
    <row r="154" spans="2:88" x14ac:dyDescent="0.3">
      <c r="B154" s="72">
        <v>151</v>
      </c>
      <c r="C154" s="57" t="s">
        <v>116</v>
      </c>
      <c r="D154" s="48"/>
      <c r="E154" s="48"/>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6"/>
      <c r="CC154" s="46"/>
      <c r="CD154" s="46"/>
      <c r="CE154" s="46"/>
      <c r="CF154" s="46"/>
      <c r="CG154" s="46"/>
      <c r="CH154" s="46"/>
      <c r="CI154" s="46"/>
      <c r="CJ154" s="46"/>
    </row>
    <row r="155" spans="2:88" customFormat="1" x14ac:dyDescent="0.3">
      <c r="B155" s="72">
        <v>152</v>
      </c>
      <c r="C155" s="57" t="s">
        <v>116</v>
      </c>
      <c r="D155" s="48"/>
      <c r="E155" s="48"/>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6"/>
      <c r="CC155" s="46"/>
      <c r="CD155" s="46"/>
      <c r="CE155" s="46"/>
      <c r="CF155" s="46"/>
      <c r="CG155" s="46"/>
      <c r="CH155" s="46"/>
      <c r="CI155" s="46"/>
      <c r="CJ155" s="46"/>
    </row>
    <row r="156" spans="2:88" customFormat="1" x14ac:dyDescent="0.3">
      <c r="B156" s="72">
        <v>153</v>
      </c>
      <c r="C156" s="57" t="s">
        <v>177</v>
      </c>
      <c r="D156" s="67" t="s">
        <v>178</v>
      </c>
      <c r="E156" s="58"/>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4"/>
      <c r="CI156" s="42"/>
      <c r="CJ156" s="42"/>
    </row>
    <row r="157" spans="2:88" customFormat="1" x14ac:dyDescent="0.3">
      <c r="B157" s="72">
        <v>154</v>
      </c>
      <c r="C157" s="57" t="s">
        <v>177</v>
      </c>
      <c r="D157" s="67" t="s">
        <v>231</v>
      </c>
      <c r="E157" s="58"/>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4"/>
      <c r="CI157" s="42"/>
      <c r="CJ157" s="42"/>
    </row>
    <row r="158" spans="2:88" ht="20.399999999999999" x14ac:dyDescent="0.3">
      <c r="B158" s="72">
        <v>155</v>
      </c>
      <c r="C158" s="57" t="s">
        <v>177</v>
      </c>
      <c r="D158" s="63" t="s">
        <v>257</v>
      </c>
      <c r="E158" s="58" t="s">
        <v>129</v>
      </c>
      <c r="F158" s="42">
        <v>6.8000000000000007</v>
      </c>
      <c r="G158" s="42">
        <v>5</v>
      </c>
      <c r="H158" s="42">
        <v>2.6</v>
      </c>
      <c r="I158" s="42">
        <v>4.3999999999999995</v>
      </c>
      <c r="J158" s="42">
        <v>6.4</v>
      </c>
      <c r="K158" s="42">
        <v>1.7000000000000002</v>
      </c>
      <c r="L158" s="42">
        <v>10.8</v>
      </c>
      <c r="M158" s="42">
        <v>1.7000000000000002</v>
      </c>
      <c r="N158" s="42">
        <v>3.6999999999999997</v>
      </c>
      <c r="O158" s="42"/>
      <c r="P158" s="42">
        <v>5.7</v>
      </c>
      <c r="Q158" s="42">
        <v>5.4</v>
      </c>
      <c r="R158" s="42">
        <v>5.5</v>
      </c>
      <c r="S158" s="42">
        <v>9.3000000000000007</v>
      </c>
      <c r="T158" s="42">
        <v>4.1000000000000005</v>
      </c>
      <c r="U158" s="42">
        <v>6</v>
      </c>
      <c r="V158" s="42">
        <v>2.6</v>
      </c>
      <c r="W158" s="42">
        <v>5.8999999999999995</v>
      </c>
      <c r="X158" s="42">
        <v>6.7</v>
      </c>
      <c r="Y158" s="42">
        <v>3.4000000000000004</v>
      </c>
      <c r="Z158" s="42">
        <v>2.1999999999999997</v>
      </c>
      <c r="AA158" s="42">
        <v>3.6999999999999997</v>
      </c>
      <c r="AB158" s="42">
        <v>2.4</v>
      </c>
      <c r="AC158" s="42">
        <v>5.8999999999999995</v>
      </c>
      <c r="AD158" s="42">
        <v>4.2</v>
      </c>
      <c r="AE158" s="42">
        <v>5.8000000000000007</v>
      </c>
      <c r="AF158" s="42">
        <v>6.2</v>
      </c>
      <c r="AG158" s="42"/>
      <c r="AH158" s="42"/>
      <c r="AI158" s="42">
        <v>3.5999999999999996</v>
      </c>
      <c r="AJ158" s="42">
        <v>4</v>
      </c>
      <c r="AK158" s="42">
        <v>5.5</v>
      </c>
      <c r="AL158" s="42">
        <v>4.7</v>
      </c>
      <c r="AM158" s="42">
        <v>3.1</v>
      </c>
      <c r="AN158" s="42">
        <v>4.5999999999999996</v>
      </c>
      <c r="AO158" s="42">
        <v>7.3999999999999995</v>
      </c>
      <c r="AP158" s="42"/>
      <c r="AQ158" s="42">
        <v>3.4000000000000004</v>
      </c>
      <c r="AR158" s="42">
        <v>2.9000000000000004</v>
      </c>
      <c r="AS158" s="42"/>
      <c r="AT158" s="42">
        <v>3.6999999999999997</v>
      </c>
      <c r="AU158" s="42">
        <v>3.8</v>
      </c>
      <c r="AV158" s="42">
        <v>2.1999999999999997</v>
      </c>
      <c r="AW158" s="42">
        <v>5.4</v>
      </c>
      <c r="AX158" s="42">
        <v>4.9000000000000004</v>
      </c>
      <c r="AY158" s="42">
        <v>5.8999999999999995</v>
      </c>
      <c r="AZ158" s="42">
        <v>6.9</v>
      </c>
      <c r="BA158" s="42">
        <v>1.9</v>
      </c>
      <c r="BB158" s="42">
        <v>2.5</v>
      </c>
      <c r="BC158" s="42">
        <v>4.7</v>
      </c>
      <c r="BD158" s="42">
        <v>3.1</v>
      </c>
      <c r="BE158" s="42">
        <v>4</v>
      </c>
      <c r="BF158" s="42"/>
      <c r="BG158" s="42">
        <v>4.1000000000000005</v>
      </c>
      <c r="BH158" s="42">
        <v>5.0999999999999996</v>
      </c>
      <c r="BI158" s="42">
        <v>3.4000000000000004</v>
      </c>
      <c r="BJ158" s="42"/>
      <c r="BK158" s="42">
        <v>2.4</v>
      </c>
      <c r="BL158" s="42"/>
      <c r="BM158" s="42"/>
      <c r="BN158" s="42">
        <v>3.6999999999999997</v>
      </c>
      <c r="BO158" s="42">
        <v>5.3</v>
      </c>
      <c r="BP158" s="42">
        <v>1.7000000000000002</v>
      </c>
      <c r="BQ158" s="42"/>
      <c r="BR158" s="42">
        <v>5.8000000000000007</v>
      </c>
      <c r="BS158" s="42">
        <v>6.8000000000000007</v>
      </c>
      <c r="BT158" s="42"/>
      <c r="BU158" s="42">
        <v>6.8000000000000007</v>
      </c>
      <c r="BV158" s="42">
        <v>3.1</v>
      </c>
      <c r="BW158" s="42">
        <v>7.3</v>
      </c>
      <c r="BX158" s="42"/>
      <c r="BY158" s="42">
        <v>1.7999999999999998</v>
      </c>
      <c r="BZ158" s="42">
        <v>5.3</v>
      </c>
      <c r="CA158" s="42">
        <v>8.1</v>
      </c>
      <c r="CB158" s="42">
        <v>5.2</v>
      </c>
      <c r="CC158" s="42">
        <v>2.1</v>
      </c>
      <c r="CD158" s="42">
        <v>4.3</v>
      </c>
      <c r="CE158" s="42"/>
      <c r="CF158" s="42">
        <v>4.3</v>
      </c>
      <c r="CG158" s="42">
        <v>3.9</v>
      </c>
      <c r="CH158" s="44">
        <f>AVERAGE(I158,L158,N158:O158,R158:S158,W158,Y158,AA158,AE158,AJ158,AL158,AN158:AO158,AS158,AU158:AX158,BB158:BC158,BE158:BF158,BJ158,BL158,BQ158,BZ158:CA158,CC158:CE158)</f>
        <v>5.020833333333333</v>
      </c>
      <c r="CI158" s="42">
        <f t="shared" ref="CI158:CI161" si="44">AVERAGE(T158,AE158,O158,AQ158,AY158)</f>
        <v>4.8000000000000007</v>
      </c>
      <c r="CJ158" s="42">
        <f t="shared" ref="CJ158:CJ161" si="45">AVERAGE(L158,N158,AS158,BJ158,BQ158)</f>
        <v>7.25</v>
      </c>
    </row>
    <row r="159" spans="2:88" x14ac:dyDescent="0.3">
      <c r="B159" s="72">
        <v>156</v>
      </c>
      <c r="C159" s="57" t="s">
        <v>177</v>
      </c>
      <c r="D159" s="63"/>
      <c r="E159" s="58"/>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4"/>
      <c r="CI159" s="42"/>
      <c r="CJ159" s="42"/>
    </row>
    <row r="160" spans="2:88" ht="40.799999999999997" x14ac:dyDescent="0.3">
      <c r="B160" s="72">
        <v>157</v>
      </c>
      <c r="C160" s="57" t="s">
        <v>177</v>
      </c>
      <c r="D160" s="63" t="s">
        <v>179</v>
      </c>
      <c r="E160" s="58" t="s">
        <v>172</v>
      </c>
      <c r="F160" s="45">
        <v>6.0869565217391308</v>
      </c>
      <c r="G160" s="45">
        <v>4.716981132075472</v>
      </c>
      <c r="H160" s="45">
        <v>6.0280759702725017</v>
      </c>
      <c r="I160" s="45">
        <v>3.0520646319569118</v>
      </c>
      <c r="J160" s="45">
        <v>6</v>
      </c>
      <c r="K160" s="45">
        <v>7.3129251700680271</v>
      </c>
      <c r="L160" s="45">
        <v>1.5124555160142348</v>
      </c>
      <c r="M160" s="45">
        <v>9.0909090909090917</v>
      </c>
      <c r="N160" s="45">
        <v>2.2207707380796866</v>
      </c>
      <c r="O160" s="45">
        <v>5.0392972723069818</v>
      </c>
      <c r="P160" s="45"/>
      <c r="Q160" s="45">
        <v>5.7446808510638299</v>
      </c>
      <c r="R160" s="45">
        <v>6.8199233716475103</v>
      </c>
      <c r="S160" s="45">
        <v>4.5329326321061858</v>
      </c>
      <c r="T160" s="45">
        <v>13.28125</v>
      </c>
      <c r="U160" s="45">
        <v>2.7777777777777777</v>
      </c>
      <c r="V160" s="45">
        <v>7.6023391812865491</v>
      </c>
      <c r="W160" s="45">
        <v>2.8657616892911011</v>
      </c>
      <c r="X160" s="45">
        <v>5.7377049180327866</v>
      </c>
      <c r="Y160" s="45">
        <v>6.3760572543916716</v>
      </c>
      <c r="Z160" s="45">
        <v>7.2072072072072073</v>
      </c>
      <c r="AA160" s="45">
        <v>2.3113528212100611</v>
      </c>
      <c r="AB160" s="45">
        <v>6.8322981366459627</v>
      </c>
      <c r="AC160" s="45">
        <v>6.3333333333333339</v>
      </c>
      <c r="AD160" s="45">
        <v>7.0552147239263796</v>
      </c>
      <c r="AE160" s="45">
        <v>4.0098704503392968</v>
      </c>
      <c r="AF160" s="45">
        <v>4.9423393739703458</v>
      </c>
      <c r="AG160" s="45">
        <v>8.5297418630751967</v>
      </c>
      <c r="AH160" s="45">
        <v>5.1948051948051948</v>
      </c>
      <c r="AI160" s="45">
        <v>9.375</v>
      </c>
      <c r="AJ160" s="45">
        <v>2.0787746170678334</v>
      </c>
      <c r="AK160" s="45">
        <v>9.2741935483870961</v>
      </c>
      <c r="AL160" s="45">
        <v>5.833333333333333</v>
      </c>
      <c r="AM160" s="45">
        <v>4.5197740112994351</v>
      </c>
      <c r="AN160" s="45">
        <v>2.9776674937965262</v>
      </c>
      <c r="AO160" s="45">
        <v>3.498727735368957</v>
      </c>
      <c r="AP160" s="45">
        <v>6.148491879350348</v>
      </c>
      <c r="AQ160" s="45">
        <v>7.1428571428571423</v>
      </c>
      <c r="AR160" s="45">
        <v>4.1916167664670656</v>
      </c>
      <c r="AS160" s="45">
        <v>2.6244343891402715</v>
      </c>
      <c r="AT160" s="45">
        <v>6.4516129032258061</v>
      </c>
      <c r="AU160" s="45">
        <v>2.584269662921348</v>
      </c>
      <c r="AV160" s="45">
        <v>4.983922829581994</v>
      </c>
      <c r="AW160" s="45">
        <v>1.7543859649122806</v>
      </c>
      <c r="AX160" s="45">
        <v>6.534772182254196</v>
      </c>
      <c r="AY160" s="45">
        <v>6.962025316455696</v>
      </c>
      <c r="AZ160" s="45">
        <v>7.8212290502793298</v>
      </c>
      <c r="BA160" s="45">
        <v>7.3394495412844041</v>
      </c>
      <c r="BB160" s="45">
        <v>3.0066145520144318</v>
      </c>
      <c r="BC160" s="45">
        <v>2.8708133971291865</v>
      </c>
      <c r="BD160" s="45">
        <v>3.669724770642202</v>
      </c>
      <c r="BE160" s="45">
        <v>4.2097998619737753</v>
      </c>
      <c r="BF160" s="45">
        <v>4.918032786885246</v>
      </c>
      <c r="BG160" s="45">
        <v>3.1055900621118013</v>
      </c>
      <c r="BH160" s="45">
        <v>4.4776119402985071</v>
      </c>
      <c r="BI160" s="45">
        <v>6.7415730337078648</v>
      </c>
      <c r="BJ160" s="45">
        <v>4.7794117647058822</v>
      </c>
      <c r="BK160" s="45">
        <v>7.6923076923076925</v>
      </c>
      <c r="BL160" s="45">
        <v>2.1156558533145273</v>
      </c>
      <c r="BM160" s="45"/>
      <c r="BN160" s="45"/>
      <c r="BO160" s="45">
        <v>3.9274924471299091</v>
      </c>
      <c r="BP160" s="45">
        <v>5.5900621118012426</v>
      </c>
      <c r="BQ160" s="45">
        <v>2.0989505247376314</v>
      </c>
      <c r="BR160" s="45">
        <v>5.7692307692307692</v>
      </c>
      <c r="BS160" s="45">
        <v>1.9184652278177456</v>
      </c>
      <c r="BT160" s="45">
        <v>6.7924528301886795</v>
      </c>
      <c r="BU160" s="45"/>
      <c r="BV160" s="45">
        <v>5.6547619047619051</v>
      </c>
      <c r="BW160" s="45">
        <v>6.395348837209303</v>
      </c>
      <c r="BX160" s="45">
        <v>6.8825910931174086</v>
      </c>
      <c r="BY160" s="45"/>
      <c r="BZ160" s="45">
        <v>3.0817610062893084</v>
      </c>
      <c r="CA160" s="45">
        <v>4.0851063829787231</v>
      </c>
      <c r="CB160" s="45">
        <v>7.5471698113207548</v>
      </c>
      <c r="CC160" s="45">
        <v>4.5637583892617446</v>
      </c>
      <c r="CD160" s="45">
        <v>2.6070763500931098</v>
      </c>
      <c r="CE160" s="45">
        <v>4.9019607843137258</v>
      </c>
      <c r="CF160" s="45">
        <v>6.024096385542169</v>
      </c>
      <c r="CG160" s="45">
        <v>4.5949958930940795</v>
      </c>
      <c r="CH160" s="44">
        <f>AVERAGE(I160,L160,N160:O160,R160:S160,W160,Y160,AA160,AE160,AJ160,AL160,AN160:AO160,AS160,AU160:AX160,BB160:BC160,BE160:BF160,BJ160,BL160,BQ160,BZ160:CA160,CC160:CE160)</f>
        <v>3.7048295561102482</v>
      </c>
      <c r="CI160" s="42">
        <f t="shared" si="44"/>
        <v>7.2870600363918232</v>
      </c>
      <c r="CJ160" s="42">
        <f t="shared" si="45"/>
        <v>2.6472045865355414</v>
      </c>
    </row>
    <row r="161" spans="2:88" ht="20.399999999999999" x14ac:dyDescent="0.3">
      <c r="B161" s="72">
        <v>158</v>
      </c>
      <c r="C161" s="57" t="s">
        <v>177</v>
      </c>
      <c r="D161" s="63" t="s">
        <v>221</v>
      </c>
      <c r="E161" s="58" t="s">
        <v>220</v>
      </c>
      <c r="F161" s="45">
        <v>10.434782608695652</v>
      </c>
      <c r="G161" s="45">
        <v>9.433962264150944</v>
      </c>
      <c r="H161" s="45">
        <v>12.303881090008257</v>
      </c>
      <c r="I161" s="45">
        <v>11.131059245960502</v>
      </c>
      <c r="J161" s="45">
        <v>9.7142857142857135</v>
      </c>
      <c r="K161" s="45">
        <v>11.394557823129253</v>
      </c>
      <c r="L161" s="45">
        <v>8.2740213523131665</v>
      </c>
      <c r="M161" s="45">
        <v>15.584415584415584</v>
      </c>
      <c r="N161" s="45">
        <v>10.254735467015024</v>
      </c>
      <c r="O161" s="45">
        <v>5.9639389736477115</v>
      </c>
      <c r="P161" s="45">
        <v>13.333333333333334</v>
      </c>
      <c r="Q161" s="45">
        <v>13.404255319148936</v>
      </c>
      <c r="R161" s="45">
        <v>11.187739463601533</v>
      </c>
      <c r="S161" s="45">
        <v>8.6150763836714237</v>
      </c>
      <c r="T161" s="45">
        <v>11.71875</v>
      </c>
      <c r="U161" s="45">
        <v>11.507936507936508</v>
      </c>
      <c r="V161" s="45">
        <v>11.111111111111111</v>
      </c>
      <c r="W161" s="45">
        <v>10.407239819004525</v>
      </c>
      <c r="X161" s="45">
        <v>11.475409836065573</v>
      </c>
      <c r="Y161" s="45">
        <v>11.320754716981133</v>
      </c>
      <c r="Z161" s="45">
        <v>11.711711711711711</v>
      </c>
      <c r="AA161" s="45">
        <v>9.4493541808293688</v>
      </c>
      <c r="AB161" s="45">
        <v>11.180124223602485</v>
      </c>
      <c r="AC161" s="45">
        <v>10.333333333333334</v>
      </c>
      <c r="AD161" s="45">
        <v>13.343558282208591</v>
      </c>
      <c r="AE161" s="45">
        <v>5.6138186304750155</v>
      </c>
      <c r="AF161" s="45">
        <v>11.367380560131796</v>
      </c>
      <c r="AG161" s="45">
        <v>10.21324354657688</v>
      </c>
      <c r="AH161" s="45">
        <v>14.285714285714285</v>
      </c>
      <c r="AI161" s="45">
        <v>10.9375</v>
      </c>
      <c r="AJ161" s="45">
        <v>9.0809628008752732</v>
      </c>
      <c r="AK161" s="45">
        <v>13.306451612903224</v>
      </c>
      <c r="AL161" s="45">
        <v>9.375</v>
      </c>
      <c r="AM161" s="45">
        <v>12.429378531073446</v>
      </c>
      <c r="AN161" s="45">
        <v>8.808933002481389</v>
      </c>
      <c r="AO161" s="45">
        <v>10.623409669211197</v>
      </c>
      <c r="AP161" s="45">
        <v>10.672853828306264</v>
      </c>
      <c r="AQ161" s="45">
        <v>10.714285714285714</v>
      </c>
      <c r="AR161" s="45">
        <v>11.826347305389222</v>
      </c>
      <c r="AS161" s="45">
        <v>10.135746606334841</v>
      </c>
      <c r="AT161" s="45">
        <v>10.75268817204301</v>
      </c>
      <c r="AU161" s="45">
        <v>9.1011235955056176</v>
      </c>
      <c r="AV161" s="45">
        <v>12.379421221864952</v>
      </c>
      <c r="AW161" s="45">
        <v>7.6023391812865491</v>
      </c>
      <c r="AX161" s="45">
        <v>8.8729016786570742</v>
      </c>
      <c r="AY161" s="45">
        <v>8.7025316455696213</v>
      </c>
      <c r="AZ161" s="45">
        <v>12.104283054003725</v>
      </c>
      <c r="BA161" s="45">
        <v>14.678899082568808</v>
      </c>
      <c r="BB161" s="45">
        <v>7.9374624173181001</v>
      </c>
      <c r="BC161" s="45">
        <v>9.2105263157894726</v>
      </c>
      <c r="BD161" s="45">
        <v>9.6330275229357802</v>
      </c>
      <c r="BE161" s="45">
        <v>10.07591442374051</v>
      </c>
      <c r="BF161" s="45">
        <v>10.910118711136235</v>
      </c>
      <c r="BG161" s="45">
        <v>11.801242236024844</v>
      </c>
      <c r="BH161" s="45">
        <v>12.437810945273633</v>
      </c>
      <c r="BI161" s="45">
        <v>14.04494382022472</v>
      </c>
      <c r="BJ161" s="45">
        <v>11.397058823529411</v>
      </c>
      <c r="BK161" s="45">
        <v>8.791208791208792</v>
      </c>
      <c r="BL161" s="45">
        <v>10.437235543018335</v>
      </c>
      <c r="BM161" s="45">
        <v>11.76470588235294</v>
      </c>
      <c r="BN161" s="45"/>
      <c r="BO161" s="45">
        <v>11.178247734138973</v>
      </c>
      <c r="BP161" s="45">
        <v>11.801242236024844</v>
      </c>
      <c r="BQ161" s="45">
        <v>9.2953523238380811</v>
      </c>
      <c r="BR161" s="45">
        <v>11.538461538461538</v>
      </c>
      <c r="BS161" s="45">
        <v>8.8729016786570742</v>
      </c>
      <c r="BT161" s="45">
        <v>10.566037735849058</v>
      </c>
      <c r="BU161" s="45">
        <v>15.068493150684931</v>
      </c>
      <c r="BV161" s="45">
        <v>12.797619047619047</v>
      </c>
      <c r="BW161" s="45">
        <v>7.8488372093023253</v>
      </c>
      <c r="BX161" s="45">
        <v>10.931174089068826</v>
      </c>
      <c r="BY161" s="45"/>
      <c r="BZ161" s="45">
        <v>9.8742138364779883</v>
      </c>
      <c r="CA161" s="45">
        <v>7.1063829787234036</v>
      </c>
      <c r="CB161" s="45">
        <v>12.578616352201259</v>
      </c>
      <c r="CC161" s="45">
        <v>7.9530201342281881</v>
      </c>
      <c r="CD161" s="45">
        <v>8.3798882681564244</v>
      </c>
      <c r="CE161" s="45">
        <v>12.51441753171857</v>
      </c>
      <c r="CF161" s="45">
        <v>8.4337349397590362</v>
      </c>
      <c r="CG161" s="45">
        <v>11.429271133265601</v>
      </c>
      <c r="CH161" s="44">
        <f>AVERAGE(I161,L161,N161:O161,R161:S161,W161,Y161,AA161,AE161,AJ161,AL161,AN161:AO161,AS161,AU161:AX161,BB161:BC161,BE161:BF161,BJ161,BL161,BQ161,BZ161:CA161,CC161:CE161)</f>
        <v>9.4609408805610009</v>
      </c>
      <c r="CI161" s="42">
        <f t="shared" si="44"/>
        <v>8.5426649927956113</v>
      </c>
      <c r="CJ161" s="42">
        <f t="shared" si="45"/>
        <v>9.8713829146061052</v>
      </c>
    </row>
    <row r="162" spans="2:88" x14ac:dyDescent="0.3">
      <c r="B162" s="72">
        <v>159</v>
      </c>
      <c r="C162" s="57"/>
      <c r="D162" s="63"/>
      <c r="E162" s="58"/>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4"/>
      <c r="CI162" s="42"/>
      <c r="CJ162" s="42"/>
    </row>
    <row r="163" spans="2:88" x14ac:dyDescent="0.3">
      <c r="B163" s="72">
        <v>160</v>
      </c>
      <c r="C163" s="57" t="s">
        <v>177</v>
      </c>
      <c r="D163" s="63"/>
      <c r="E163" s="58"/>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4"/>
      <c r="CI163" s="42"/>
      <c r="CJ163" s="42"/>
    </row>
    <row r="164" spans="2:88" x14ac:dyDescent="0.3">
      <c r="B164" s="72">
        <v>161</v>
      </c>
      <c r="C164" s="57" t="s">
        <v>177</v>
      </c>
      <c r="D164" s="67" t="s">
        <v>180</v>
      </c>
      <c r="E164" s="58"/>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4"/>
      <c r="CI164" s="42"/>
      <c r="CJ164" s="42"/>
    </row>
    <row r="165" spans="2:88" ht="19.2" x14ac:dyDescent="0.3">
      <c r="B165" s="72">
        <v>162</v>
      </c>
      <c r="C165" s="57" t="s">
        <v>177</v>
      </c>
      <c r="D165" s="63" t="s">
        <v>217</v>
      </c>
      <c r="E165" s="58" t="s">
        <v>105</v>
      </c>
      <c r="F165" s="45">
        <v>17.004048582995949</v>
      </c>
      <c r="G165" s="45">
        <v>24.88262910798122</v>
      </c>
      <c r="H165" s="45">
        <v>22.474747474747474</v>
      </c>
      <c r="I165" s="45">
        <v>13.114754098360656</v>
      </c>
      <c r="J165" s="45">
        <v>20.588235294117645</v>
      </c>
      <c r="K165" s="45">
        <v>17.249154453213077</v>
      </c>
      <c r="L165" s="45">
        <v>15.200517464424321</v>
      </c>
      <c r="M165" s="45">
        <v>26.712328767123289</v>
      </c>
      <c r="N165" s="45">
        <v>12.924132672512389</v>
      </c>
      <c r="O165" s="45">
        <v>16.21808143547274</v>
      </c>
      <c r="P165" s="45">
        <v>11.864406779661017</v>
      </c>
      <c r="Q165" s="45">
        <v>17.926186291739896</v>
      </c>
      <c r="R165" s="45">
        <v>18</v>
      </c>
      <c r="S165" s="45">
        <v>15.174013921113689</v>
      </c>
      <c r="T165" s="45">
        <v>27.751196172248804</v>
      </c>
      <c r="U165" s="45">
        <v>25</v>
      </c>
      <c r="V165" s="45">
        <v>22.846441947565545</v>
      </c>
      <c r="W165" s="45">
        <v>13.374028856825749</v>
      </c>
      <c r="X165" s="45">
        <v>18.396846254927727</v>
      </c>
      <c r="Y165" s="45">
        <v>15.651030249890399</v>
      </c>
      <c r="Z165" s="45">
        <v>12.5</v>
      </c>
      <c r="AA165" s="45">
        <v>13.960867265996827</v>
      </c>
      <c r="AB165" s="45">
        <v>24.17910447761194</v>
      </c>
      <c r="AC165" s="45">
        <v>20.689655172413794</v>
      </c>
      <c r="AD165" s="45">
        <v>20.596510973550927</v>
      </c>
      <c r="AE165" s="45">
        <v>13.703176861071597</v>
      </c>
      <c r="AF165" s="45">
        <v>16.708437761069341</v>
      </c>
      <c r="AG165" s="45">
        <v>17.845659163987136</v>
      </c>
      <c r="AH165" s="45">
        <v>22.807017543859647</v>
      </c>
      <c r="AI165" s="45">
        <v>19.512195121951219</v>
      </c>
      <c r="AJ165" s="45">
        <v>16.437414030261348</v>
      </c>
      <c r="AK165" s="45">
        <v>17.350157728706623</v>
      </c>
      <c r="AL165" s="45">
        <v>15.551885494082027</v>
      </c>
      <c r="AM165" s="45">
        <v>15.015974440894569</v>
      </c>
      <c r="AN165" s="45">
        <v>14.42521083000444</v>
      </c>
      <c r="AO165" s="45">
        <v>14.67693624304664</v>
      </c>
      <c r="AP165" s="45">
        <v>20.1091192517537</v>
      </c>
      <c r="AQ165" s="45">
        <v>39.568345323741006</v>
      </c>
      <c r="AR165" s="45">
        <v>13.987730061349692</v>
      </c>
      <c r="AS165" s="45">
        <v>13.412017167381974</v>
      </c>
      <c r="AT165" s="45">
        <v>10.810810810810811</v>
      </c>
      <c r="AU165" s="45">
        <v>15.851272015655576</v>
      </c>
      <c r="AV165" s="45">
        <v>11.491712707182321</v>
      </c>
      <c r="AW165" s="45">
        <v>12.629399585921325</v>
      </c>
      <c r="AX165" s="45">
        <v>16.880053908355794</v>
      </c>
      <c r="AY165" s="45">
        <v>18.984962406015036</v>
      </c>
      <c r="AZ165" s="45">
        <v>26.227390180878551</v>
      </c>
      <c r="BA165" s="45">
        <v>14.506172839506174</v>
      </c>
      <c r="BB165" s="45">
        <v>12.435400516795864</v>
      </c>
      <c r="BC165" s="45">
        <v>17.64300482425913</v>
      </c>
      <c r="BD165" s="45">
        <v>18.125</v>
      </c>
      <c r="BE165" s="45">
        <v>14.958625079567156</v>
      </c>
      <c r="BF165" s="45">
        <v>17.32605729877217</v>
      </c>
      <c r="BG165" s="45">
        <v>17.721518987341771</v>
      </c>
      <c r="BH165" s="45">
        <v>19.047619047619047</v>
      </c>
      <c r="BI165" s="45">
        <v>10</v>
      </c>
      <c r="BJ165" s="45">
        <v>10.968229954614221</v>
      </c>
      <c r="BK165" s="45">
        <v>22.155688622754489</v>
      </c>
      <c r="BL165" s="45">
        <v>13.151927437641723</v>
      </c>
      <c r="BM165" s="45">
        <v>15</v>
      </c>
      <c r="BN165" s="45">
        <v>15.384615384615385</v>
      </c>
      <c r="BO165" s="45">
        <v>18.370883882149048</v>
      </c>
      <c r="BP165" s="45">
        <v>19.117647058823529</v>
      </c>
      <c r="BQ165" s="45">
        <v>17.862371888726209</v>
      </c>
      <c r="BR165" s="45">
        <v>16.666666666666664</v>
      </c>
      <c r="BS165" s="45">
        <v>15.96774193548387</v>
      </c>
      <c r="BT165" s="45">
        <v>20.055710306406684</v>
      </c>
      <c r="BU165" s="45">
        <v>15.151515151515152</v>
      </c>
      <c r="BV165" s="45">
        <v>15.762273901808785</v>
      </c>
      <c r="BW165" s="45">
        <v>15.242494226327944</v>
      </c>
      <c r="BX165" s="45">
        <v>18.575418994413408</v>
      </c>
      <c r="BY165" s="45">
        <v>19.298245614035086</v>
      </c>
      <c r="BZ165" s="45">
        <v>10.768659487560342</v>
      </c>
      <c r="CA165" s="45">
        <v>14.912549861920835</v>
      </c>
      <c r="CB165" s="45">
        <v>22.009569377990431</v>
      </c>
      <c r="CC165" s="45">
        <v>15.559529892692897</v>
      </c>
      <c r="CD165" s="45">
        <v>16.416666666666664</v>
      </c>
      <c r="CE165" s="45">
        <v>15.073529411764705</v>
      </c>
      <c r="CF165" s="45">
        <v>12.280701754385964</v>
      </c>
      <c r="CG165" s="45">
        <v>14.918971672188409</v>
      </c>
      <c r="CH165" s="44">
        <f>AVERAGE(I165,L165,N165:O165,R165:S165,W165,Y165,AA165,AE165,AJ165,AL165,AN165:AO165,AS165,AU165:AX165,BB165:BC165,BE165:BF165,BJ165,BL165,BQ165,BZ165:CA165,CC165:CE165)</f>
        <v>14.701711520275545</v>
      </c>
      <c r="CI165" s="42">
        <f t="shared" ref="CI165:CI168" si="46">AVERAGE(T165,AE165,O165,AQ165,AY165)</f>
        <v>23.245152439709834</v>
      </c>
      <c r="CJ165" s="42">
        <f t="shared" ref="CJ165:CJ168" si="47">AVERAGE(L165,N165,AS165,BJ165,BQ165)</f>
        <v>14.073453829531823</v>
      </c>
    </row>
    <row r="166" spans="2:88" ht="19.2" x14ac:dyDescent="0.3">
      <c r="B166" s="72">
        <v>163</v>
      </c>
      <c r="C166" s="57" t="s">
        <v>177</v>
      </c>
      <c r="D166" s="63" t="s">
        <v>216</v>
      </c>
      <c r="E166" s="58" t="s">
        <v>105</v>
      </c>
      <c r="F166" s="45">
        <v>17.171717171717169</v>
      </c>
      <c r="G166" s="45">
        <v>34.965034965034967</v>
      </c>
      <c r="H166" s="45">
        <v>25.906183368869932</v>
      </c>
      <c r="I166" s="45">
        <v>13.692768506632436</v>
      </c>
      <c r="J166" s="45">
        <v>25.438596491228072</v>
      </c>
      <c r="K166" s="45">
        <v>23.409269442262374</v>
      </c>
      <c r="L166" s="45">
        <v>12.32741617357002</v>
      </c>
      <c r="M166" s="45">
        <v>34.868421052631575</v>
      </c>
      <c r="N166" s="45">
        <v>12.009803921568627</v>
      </c>
      <c r="O166" s="45">
        <v>15.168403198449237</v>
      </c>
      <c r="P166" s="45">
        <v>14.499999999999998</v>
      </c>
      <c r="Q166" s="45">
        <v>25.939849624060152</v>
      </c>
      <c r="R166" s="45">
        <v>21.125074805505687</v>
      </c>
      <c r="S166" s="45">
        <v>16.309996942830939</v>
      </c>
      <c r="T166" s="45">
        <v>32.44274809160305</v>
      </c>
      <c r="U166" s="45">
        <v>26.136363636363637</v>
      </c>
      <c r="V166" s="45">
        <v>18</v>
      </c>
      <c r="W166" s="45">
        <v>15.600393700787402</v>
      </c>
      <c r="X166" s="45">
        <v>28.515625</v>
      </c>
      <c r="Y166" s="45">
        <v>20.19830028328612</v>
      </c>
      <c r="Z166" s="45">
        <v>24.623115577889447</v>
      </c>
      <c r="AA166" s="45">
        <v>13.088745661874071</v>
      </c>
      <c r="AB166" s="45">
        <v>22.342733188720175</v>
      </c>
      <c r="AC166" s="45">
        <v>33.057851239669425</v>
      </c>
      <c r="AD166" s="45">
        <v>21.137026239067055</v>
      </c>
      <c r="AE166" s="45">
        <v>15.03957783641161</v>
      </c>
      <c r="AF166" s="45">
        <v>17.381014988167237</v>
      </c>
      <c r="AG166" s="45">
        <v>22.689844464775845</v>
      </c>
      <c r="AH166" s="45">
        <v>24.03846153846154</v>
      </c>
      <c r="AI166" s="45">
        <v>20.571428571428569</v>
      </c>
      <c r="AJ166" s="45">
        <v>17.138599105812222</v>
      </c>
      <c r="AK166" s="45">
        <v>18.269230769230766</v>
      </c>
      <c r="AL166" s="45">
        <v>16.261171797418072</v>
      </c>
      <c r="AM166" s="45">
        <v>23.722627737226276</v>
      </c>
      <c r="AN166" s="45">
        <v>15.859030837004406</v>
      </c>
      <c r="AO166" s="45">
        <v>19.642857142857142</v>
      </c>
      <c r="AP166" s="45">
        <v>24.148148148148149</v>
      </c>
      <c r="AQ166" s="45">
        <v>24.043715846994534</v>
      </c>
      <c r="AR166" s="45">
        <v>13.80813953488372</v>
      </c>
      <c r="AS166" s="45">
        <v>15.879396984924623</v>
      </c>
      <c r="AT166" s="45">
        <v>21.890547263681594</v>
      </c>
      <c r="AU166" s="45">
        <v>14.249999999999998</v>
      </c>
      <c r="AV166" s="45">
        <v>17.144495412844037</v>
      </c>
      <c r="AW166" s="45">
        <v>12.841530054644808</v>
      </c>
      <c r="AX166" s="45">
        <v>16.962599168870419</v>
      </c>
      <c r="AY166" s="45">
        <v>19.500402900886382</v>
      </c>
      <c r="AZ166" s="45">
        <v>27.506775067750677</v>
      </c>
      <c r="BA166" s="45">
        <v>22.437137330754354</v>
      </c>
      <c r="BB166" s="45">
        <v>14.188180072541071</v>
      </c>
      <c r="BC166" s="45">
        <v>15.629386991109032</v>
      </c>
      <c r="BD166" s="45">
        <v>24.296675191815854</v>
      </c>
      <c r="BE166" s="45">
        <v>14.71861471861472</v>
      </c>
      <c r="BF166" s="45">
        <v>18.200836820083683</v>
      </c>
      <c r="BG166" s="45">
        <v>28.040540540540544</v>
      </c>
      <c r="BH166" s="45">
        <v>24.752475247524753</v>
      </c>
      <c r="BI166" s="45">
        <v>20.912547528517113</v>
      </c>
      <c r="BJ166" s="45">
        <v>15.617977528089888</v>
      </c>
      <c r="BK166" s="45">
        <v>31.147540983606557</v>
      </c>
      <c r="BL166" s="45">
        <v>12.367491166077739</v>
      </c>
      <c r="BM166" s="45">
        <v>7.8947368421052628</v>
      </c>
      <c r="BN166" s="45"/>
      <c r="BO166" s="45">
        <v>20.536912751677853</v>
      </c>
      <c r="BP166" s="45">
        <v>30</v>
      </c>
      <c r="BQ166" s="45">
        <v>7.3359073359073363</v>
      </c>
      <c r="BR166" s="45">
        <v>33.812949640287769</v>
      </c>
      <c r="BS166" s="45">
        <v>19.646799116997794</v>
      </c>
      <c r="BT166" s="45">
        <v>29.045643153526974</v>
      </c>
      <c r="BU166" s="45">
        <v>22.779922779922778</v>
      </c>
      <c r="BV166" s="45">
        <v>25.6</v>
      </c>
      <c r="BW166" s="45">
        <v>14.333333333333334</v>
      </c>
      <c r="BX166" s="45">
        <v>16.666666666666664</v>
      </c>
      <c r="BY166" s="45">
        <v>23.958333333333336</v>
      </c>
      <c r="BZ166" s="45">
        <v>12.610469068660777</v>
      </c>
      <c r="CA166" s="45">
        <v>17.802831672784478</v>
      </c>
      <c r="CB166" s="45">
        <v>28.35130970724191</v>
      </c>
      <c r="CC166" s="45">
        <v>14.85394655065258</v>
      </c>
      <c r="CD166" s="45">
        <v>10.486891385767791</v>
      </c>
      <c r="CE166" s="45">
        <v>18.193506910961105</v>
      </c>
      <c r="CF166" s="45">
        <v>22.966507177033492</v>
      </c>
      <c r="CG166" s="45">
        <v>20.363210310486231</v>
      </c>
      <c r="CH166" s="44">
        <f>AVERAGE(I166,L166,N166:O166,R166:S166,W166,Y166,AA166,AE166,AJ166,AL166,AN166:AO166,AS166,AU166:AX166,BB166:BC166,BE166:BF166,BJ166,BL166,BQ166,BZ166:CA166,CC166:CE166)</f>
        <v>15.243425863114263</v>
      </c>
      <c r="CI166" s="42">
        <f t="shared" si="46"/>
        <v>21.238969574868964</v>
      </c>
      <c r="CJ166" s="42">
        <f t="shared" si="47"/>
        <v>12.634100388812099</v>
      </c>
    </row>
    <row r="167" spans="2:88" ht="20.399999999999999" x14ac:dyDescent="0.3">
      <c r="B167" s="72">
        <v>164</v>
      </c>
      <c r="C167" s="57" t="s">
        <v>177</v>
      </c>
      <c r="D167" s="63" t="s">
        <v>218</v>
      </c>
      <c r="E167" s="58" t="s">
        <v>105</v>
      </c>
      <c r="F167" s="45">
        <v>19.399999999999999</v>
      </c>
      <c r="G167" s="45">
        <v>16.600000000000009</v>
      </c>
      <c r="H167" s="45">
        <v>18.100000000000009</v>
      </c>
      <c r="I167" s="45">
        <v>11.599999999999994</v>
      </c>
      <c r="J167" s="45">
        <v>10.299999999999997</v>
      </c>
      <c r="K167" s="45">
        <v>18.799999999999997</v>
      </c>
      <c r="L167" s="45">
        <v>10</v>
      </c>
      <c r="M167" s="45">
        <v>28.900000000000006</v>
      </c>
      <c r="N167" s="45">
        <v>13.599999999999994</v>
      </c>
      <c r="O167" s="45">
        <v>14.600000000000009</v>
      </c>
      <c r="P167" s="45">
        <v>12.799999999999997</v>
      </c>
      <c r="Q167" s="45">
        <v>15.400000000000006</v>
      </c>
      <c r="R167" s="45">
        <v>14.700000000000003</v>
      </c>
      <c r="S167" s="45">
        <v>15.200000000000003</v>
      </c>
      <c r="T167" s="45">
        <v>17.5</v>
      </c>
      <c r="U167" s="45">
        <v>20.700000000000003</v>
      </c>
      <c r="V167" s="45">
        <v>14.700000000000003</v>
      </c>
      <c r="W167" s="45">
        <v>12.5</v>
      </c>
      <c r="X167" s="45">
        <v>15.799999999999997</v>
      </c>
      <c r="Y167" s="45">
        <v>16.600000000000009</v>
      </c>
      <c r="Z167" s="45">
        <v>7.8999999999999915</v>
      </c>
      <c r="AA167" s="45">
        <v>14.600000000000009</v>
      </c>
      <c r="AB167" s="45">
        <v>24.799999999999997</v>
      </c>
      <c r="AC167" s="45">
        <v>9.2999999999999972</v>
      </c>
      <c r="AD167" s="45">
        <v>17.600000000000009</v>
      </c>
      <c r="AE167" s="45">
        <v>13.099999999999994</v>
      </c>
      <c r="AF167" s="45">
        <v>15.299999999999997</v>
      </c>
      <c r="AG167" s="45">
        <v>12.900000000000006</v>
      </c>
      <c r="AH167" s="45">
        <v>16.299999999999997</v>
      </c>
      <c r="AI167" s="45">
        <v>8.5999999999999943</v>
      </c>
      <c r="AJ167" s="45">
        <v>14.600000000000009</v>
      </c>
      <c r="AK167" s="45">
        <v>14.099999999999994</v>
      </c>
      <c r="AL167" s="45">
        <v>17.100000000000009</v>
      </c>
      <c r="AM167" s="45">
        <v>20.700000000000003</v>
      </c>
      <c r="AN167" s="45">
        <v>9.5999999999999943</v>
      </c>
      <c r="AO167" s="45">
        <v>15.799999999999997</v>
      </c>
      <c r="AP167" s="45">
        <v>18.799999999999997</v>
      </c>
      <c r="AQ167" s="45">
        <v>12.900000000000006</v>
      </c>
      <c r="AR167" s="45">
        <v>14.799999999999997</v>
      </c>
      <c r="AS167" s="45">
        <v>9.7000000000000028</v>
      </c>
      <c r="AT167" s="45">
        <v>3.7000000000000028</v>
      </c>
      <c r="AU167" s="45">
        <v>14</v>
      </c>
      <c r="AV167" s="45">
        <v>10.799999999999997</v>
      </c>
      <c r="AW167" s="45">
        <v>18.200000000000003</v>
      </c>
      <c r="AX167" s="45">
        <v>20.700000000000003</v>
      </c>
      <c r="AY167" s="45">
        <v>15.5</v>
      </c>
      <c r="AZ167" s="45">
        <v>25.200000000000003</v>
      </c>
      <c r="BA167" s="45">
        <v>13.5</v>
      </c>
      <c r="BB167" s="45">
        <v>16.400000000000006</v>
      </c>
      <c r="BC167" s="45">
        <v>13.200000000000003</v>
      </c>
      <c r="BD167" s="45">
        <v>12.299999999999997</v>
      </c>
      <c r="BE167" s="45">
        <v>14.299999999999997</v>
      </c>
      <c r="BF167" s="45">
        <v>17</v>
      </c>
      <c r="BG167" s="45">
        <v>14</v>
      </c>
      <c r="BH167" s="45">
        <v>13.599999999999994</v>
      </c>
      <c r="BI167" s="45">
        <v>12.599999999999994</v>
      </c>
      <c r="BJ167" s="45">
        <v>12.799999999999997</v>
      </c>
      <c r="BK167" s="45">
        <v>8.3999999999999915</v>
      </c>
      <c r="BL167" s="45">
        <v>16</v>
      </c>
      <c r="BM167" s="45">
        <v>27</v>
      </c>
      <c r="BN167" s="45">
        <v>21.099999999999994</v>
      </c>
      <c r="BO167" s="45">
        <v>18.200000000000003</v>
      </c>
      <c r="BP167" s="45">
        <v>12.5</v>
      </c>
      <c r="BQ167" s="45">
        <v>16.5</v>
      </c>
      <c r="BR167" s="45">
        <v>12.700000000000003</v>
      </c>
      <c r="BS167" s="45">
        <v>16.700000000000003</v>
      </c>
      <c r="BT167" s="45">
        <v>18.400000000000006</v>
      </c>
      <c r="BU167" s="45">
        <v>8.5999999999999943</v>
      </c>
      <c r="BV167" s="45">
        <v>14.099999999999994</v>
      </c>
      <c r="BW167" s="45">
        <v>9.7999999999999972</v>
      </c>
      <c r="BX167" s="45">
        <v>14.799999999999997</v>
      </c>
      <c r="BY167" s="45">
        <v>21.599999999999994</v>
      </c>
      <c r="BZ167" s="45">
        <v>9.8999999999999915</v>
      </c>
      <c r="CA167" s="45">
        <v>15.600000000000009</v>
      </c>
      <c r="CB167" s="45">
        <v>28.700000000000003</v>
      </c>
      <c r="CC167" s="45">
        <v>21.5</v>
      </c>
      <c r="CD167" s="45">
        <v>16.200000000000003</v>
      </c>
      <c r="CE167" s="45">
        <v>15.900000000000006</v>
      </c>
      <c r="CF167" s="45">
        <v>23</v>
      </c>
      <c r="CG167" s="45">
        <v>14.161853428869136</v>
      </c>
      <c r="CH167" s="44">
        <f>AVERAGE(I167,L167,N167:O167,R167:S167,W167,Y167,AA167,AE167,AJ167,AL167,AN167:AO167,AS167,AU167:AX167,BB167:BC167,BE167:BF167,BJ167,BL167,BQ167,BZ167:CA167,CC167:CE167)</f>
        <v>14.590322580645159</v>
      </c>
      <c r="CI167" s="42">
        <f t="shared" si="46"/>
        <v>14.720000000000002</v>
      </c>
      <c r="CJ167" s="42">
        <f t="shared" si="47"/>
        <v>12.52</v>
      </c>
    </row>
    <row r="168" spans="2:88" ht="20.399999999999999" x14ac:dyDescent="0.3">
      <c r="B168" s="72">
        <v>165</v>
      </c>
      <c r="C168" s="57" t="s">
        <v>177</v>
      </c>
      <c r="D168" s="63" t="s">
        <v>219</v>
      </c>
      <c r="E168" s="58" t="s">
        <v>105</v>
      </c>
      <c r="F168" s="45">
        <v>37.200000000000003</v>
      </c>
      <c r="G168" s="45">
        <v>47.599999999999994</v>
      </c>
      <c r="H168" s="45">
        <v>39</v>
      </c>
      <c r="I168" s="45">
        <v>34.899999999999991</v>
      </c>
      <c r="J168" s="45">
        <v>31.5</v>
      </c>
      <c r="K168" s="45">
        <v>38.4</v>
      </c>
      <c r="L168" s="45">
        <v>32</v>
      </c>
      <c r="M168" s="45">
        <v>61.1</v>
      </c>
      <c r="N168" s="45">
        <v>32.599999999999994</v>
      </c>
      <c r="O168" s="45">
        <v>41</v>
      </c>
      <c r="P168" s="45">
        <v>21.399999999999991</v>
      </c>
      <c r="Q168" s="45">
        <v>37.1</v>
      </c>
      <c r="R168" s="45">
        <v>46</v>
      </c>
      <c r="S168" s="45">
        <v>38.800000000000004</v>
      </c>
      <c r="T168" s="45">
        <v>54</v>
      </c>
      <c r="U168" s="45">
        <v>44.3</v>
      </c>
      <c r="V168" s="45">
        <v>33.899999999999991</v>
      </c>
      <c r="W168" s="45">
        <v>30.900000000000006</v>
      </c>
      <c r="X168" s="45">
        <v>49</v>
      </c>
      <c r="Y168" s="45">
        <v>38.6</v>
      </c>
      <c r="Z168" s="45">
        <v>35.799999999999997</v>
      </c>
      <c r="AA168" s="45">
        <v>27.299999999999997</v>
      </c>
      <c r="AB168" s="45">
        <v>38</v>
      </c>
      <c r="AC168" s="45"/>
      <c r="AD168" s="45">
        <v>46.199999999999996</v>
      </c>
      <c r="AE168" s="45">
        <v>37.1</v>
      </c>
      <c r="AF168" s="45">
        <v>37</v>
      </c>
      <c r="AG168" s="45">
        <v>40.200000000000003</v>
      </c>
      <c r="AH168" s="45">
        <v>48.1</v>
      </c>
      <c r="AI168" s="45">
        <v>20.099999999999994</v>
      </c>
      <c r="AJ168" s="45">
        <v>30.700000000000003</v>
      </c>
      <c r="AK168" s="45">
        <v>43.2</v>
      </c>
      <c r="AL168" s="45">
        <v>41.7</v>
      </c>
      <c r="AM168" s="45">
        <v>31.699999999999989</v>
      </c>
      <c r="AN168" s="45">
        <v>31.699999999999989</v>
      </c>
      <c r="AO168" s="45">
        <v>41.800000000000004</v>
      </c>
      <c r="AP168" s="45">
        <v>52.5</v>
      </c>
      <c r="AQ168" s="45">
        <v>34.200000000000003</v>
      </c>
      <c r="AR168" s="45">
        <v>35.700000000000003</v>
      </c>
      <c r="AS168" s="45">
        <v>36.6</v>
      </c>
      <c r="AT168" s="45">
        <v>36.9</v>
      </c>
      <c r="AU168" s="45">
        <v>31.599999999999994</v>
      </c>
      <c r="AV168" s="45">
        <v>36.199999999999996</v>
      </c>
      <c r="AW168" s="45">
        <v>28.200000000000003</v>
      </c>
      <c r="AX168" s="45">
        <v>42.1</v>
      </c>
      <c r="AY168" s="45">
        <v>44.099999999999994</v>
      </c>
      <c r="AZ168" s="45">
        <v>48.5</v>
      </c>
      <c r="BA168" s="45">
        <v>36.700000000000003</v>
      </c>
      <c r="BB168" s="45">
        <v>36.299999999999997</v>
      </c>
      <c r="BC168" s="45">
        <v>36.700000000000003</v>
      </c>
      <c r="BD168" s="45">
        <v>50.4</v>
      </c>
      <c r="BE168" s="45">
        <v>45.599999999999994</v>
      </c>
      <c r="BF168" s="45">
        <v>39.4</v>
      </c>
      <c r="BG168" s="45">
        <v>36.700000000000003</v>
      </c>
      <c r="BH168" s="45">
        <v>30.400000000000006</v>
      </c>
      <c r="BI168" s="45">
        <v>24.599999999999994</v>
      </c>
      <c r="BJ168" s="45">
        <v>33.200000000000003</v>
      </c>
      <c r="BK168" s="45">
        <v>49.3</v>
      </c>
      <c r="BL168" s="45">
        <v>35</v>
      </c>
      <c r="BM168" s="45">
        <v>11</v>
      </c>
      <c r="BN168" s="45"/>
      <c r="BO168" s="45">
        <v>41.2</v>
      </c>
      <c r="BP168" s="45">
        <v>9.0999999999999943</v>
      </c>
      <c r="BQ168" s="45">
        <v>24</v>
      </c>
      <c r="BR168" s="45">
        <v>26.400000000000006</v>
      </c>
      <c r="BS168" s="45">
        <v>37.700000000000003</v>
      </c>
      <c r="BT168" s="45">
        <v>41.5</v>
      </c>
      <c r="BU168" s="45">
        <v>28.200000000000003</v>
      </c>
      <c r="BV168" s="45">
        <v>47.699999999999996</v>
      </c>
      <c r="BW168" s="45">
        <v>39.900000000000006</v>
      </c>
      <c r="BX168" s="45">
        <v>33.5</v>
      </c>
      <c r="BY168" s="45">
        <v>47.199999999999996</v>
      </c>
      <c r="BZ168" s="45">
        <v>35</v>
      </c>
      <c r="CA168" s="45">
        <v>37.5</v>
      </c>
      <c r="CB168" s="45"/>
      <c r="CC168" s="45">
        <v>38.700000000000003</v>
      </c>
      <c r="CD168" s="45">
        <v>27.900000000000006</v>
      </c>
      <c r="CE168" s="45">
        <v>39</v>
      </c>
      <c r="CF168" s="45">
        <v>30.700000000000003</v>
      </c>
      <c r="CG168" s="45">
        <v>38.290118679050565</v>
      </c>
      <c r="CH168" s="44">
        <f>AVERAGE(I168,L168,N168:O168,R168:S168,W168,Y168,AA168,AE168,AJ168,AL168,AN168:AO168,AS168,AU168:AX168,BB168:BC168,BE168:BF168,BJ168,BL168,BQ168,BZ168:CA168,CC168:CE168)</f>
        <v>35.745161290322592</v>
      </c>
      <c r="CI168" s="42">
        <f t="shared" si="46"/>
        <v>42.08</v>
      </c>
      <c r="CJ168" s="42">
        <f t="shared" si="47"/>
        <v>31.679999999999996</v>
      </c>
    </row>
    <row r="169" spans="2:88" x14ac:dyDescent="0.3">
      <c r="B169" s="72">
        <v>166</v>
      </c>
      <c r="C169" s="57"/>
      <c r="D169" s="63"/>
      <c r="E169" s="58"/>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4"/>
      <c r="CI169" s="42"/>
      <c r="CJ169" s="42"/>
    </row>
    <row r="170" spans="2:88" x14ac:dyDescent="0.3">
      <c r="B170" s="72">
        <v>167</v>
      </c>
      <c r="C170" s="57" t="s">
        <v>177</v>
      </c>
      <c r="D170" s="63"/>
      <c r="E170" s="58"/>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4"/>
      <c r="CI170" s="42"/>
      <c r="CJ170" s="42"/>
    </row>
    <row r="171" spans="2:88" customFormat="1" x14ac:dyDescent="0.3">
      <c r="B171" s="72">
        <v>168</v>
      </c>
      <c r="C171" s="57" t="s">
        <v>177</v>
      </c>
      <c r="D171" s="67"/>
      <c r="E171" s="58"/>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4"/>
      <c r="CI171" s="42"/>
      <c r="CJ171" s="42"/>
    </row>
    <row r="172" spans="2:88" customFormat="1" x14ac:dyDescent="0.3">
      <c r="B172" s="72">
        <v>169</v>
      </c>
      <c r="C172" s="57" t="s">
        <v>177</v>
      </c>
      <c r="D172" s="63"/>
      <c r="E172" s="58"/>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5"/>
      <c r="CD172" s="45"/>
      <c r="CE172" s="45"/>
      <c r="CF172" s="45"/>
      <c r="CG172" s="45"/>
      <c r="CH172" s="44"/>
      <c r="CI172" s="42"/>
      <c r="CJ172" s="42"/>
    </row>
    <row r="173" spans="2:88" customFormat="1" x14ac:dyDescent="0.3">
      <c r="B173" s="72">
        <v>170</v>
      </c>
      <c r="C173" s="57" t="s">
        <v>177</v>
      </c>
      <c r="D173" s="63"/>
      <c r="E173" s="58"/>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5"/>
      <c r="CD173" s="45"/>
      <c r="CE173" s="45"/>
      <c r="CF173" s="45"/>
      <c r="CG173" s="45"/>
      <c r="CH173" s="44"/>
      <c r="CI173" s="42"/>
      <c r="CJ173" s="42"/>
    </row>
    <row r="174" spans="2:88" customFormat="1" x14ac:dyDescent="0.3">
      <c r="B174" s="72">
        <v>171</v>
      </c>
      <c r="C174" s="57" t="s">
        <v>177</v>
      </c>
      <c r="D174" s="63"/>
      <c r="E174" s="58"/>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5"/>
      <c r="CD174" s="45"/>
      <c r="CE174" s="45"/>
      <c r="CF174" s="45"/>
      <c r="CG174" s="45"/>
      <c r="CH174" s="44"/>
      <c r="CI174" s="42"/>
      <c r="CJ174" s="42"/>
    </row>
    <row r="175" spans="2:88" customFormat="1" x14ac:dyDescent="0.3">
      <c r="B175" s="72">
        <v>172</v>
      </c>
      <c r="C175" s="57" t="s">
        <v>177</v>
      </c>
      <c r="D175" s="48"/>
      <c r="E175" s="48"/>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9"/>
      <c r="CJ175" s="49"/>
    </row>
    <row r="176" spans="2:88" x14ac:dyDescent="0.3">
      <c r="B176" s="72">
        <v>173</v>
      </c>
      <c r="C176" s="57" t="s">
        <v>177</v>
      </c>
      <c r="D176" s="48"/>
      <c r="E176" s="48"/>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9"/>
      <c r="CJ176" s="49"/>
    </row>
    <row r="177" spans="2:89" ht="19.2" x14ac:dyDescent="0.3">
      <c r="B177" s="72">
        <v>174</v>
      </c>
      <c r="C177" s="57" t="s">
        <v>110</v>
      </c>
      <c r="D177" s="67" t="s">
        <v>91</v>
      </c>
      <c r="E177" s="58"/>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5"/>
      <c r="CD177" s="45"/>
      <c r="CE177" s="45"/>
      <c r="CF177" s="45"/>
      <c r="CG177" s="45"/>
      <c r="CH177" s="44"/>
      <c r="CI177" s="42"/>
      <c r="CJ177" s="42"/>
      <c r="CK177" s="43" t="e">
        <f>STDEV(F177:CG177)/MEDIAN(F177:CG177)</f>
        <v>#DIV/0!</v>
      </c>
    </row>
    <row r="178" spans="2:89" ht="19.2" x14ac:dyDescent="0.3">
      <c r="B178" s="72">
        <v>175</v>
      </c>
      <c r="C178" s="57" t="s">
        <v>110</v>
      </c>
      <c r="D178" s="67" t="s">
        <v>181</v>
      </c>
      <c r="E178" s="58"/>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4"/>
      <c r="CI178" s="42"/>
      <c r="CJ178" s="42"/>
      <c r="CK178" s="43" t="e">
        <f>STDEV(F178:CG178)/MEDIAN(F178:CG178)</f>
        <v>#DIV/0!</v>
      </c>
    </row>
    <row r="179" spans="2:89" ht="20.399999999999999" x14ac:dyDescent="0.3">
      <c r="B179" s="72">
        <v>176</v>
      </c>
      <c r="C179" s="57" t="s">
        <v>110</v>
      </c>
      <c r="D179" s="63" t="s">
        <v>258</v>
      </c>
      <c r="E179" s="58" t="s">
        <v>119</v>
      </c>
      <c r="F179" s="45"/>
      <c r="G179" s="45"/>
      <c r="H179" s="45"/>
      <c r="I179" s="45">
        <v>8.5</v>
      </c>
      <c r="J179" s="45"/>
      <c r="K179" s="45"/>
      <c r="L179" s="45">
        <v>6.6</v>
      </c>
      <c r="M179" s="45"/>
      <c r="N179" s="45">
        <v>16.7</v>
      </c>
      <c r="O179" s="45">
        <v>10.7</v>
      </c>
      <c r="P179" s="45"/>
      <c r="Q179" s="45"/>
      <c r="R179" s="45">
        <v>8.3000000000000007</v>
      </c>
      <c r="S179" s="45">
        <v>14.1</v>
      </c>
      <c r="T179" s="45"/>
      <c r="U179" s="45"/>
      <c r="V179" s="45"/>
      <c r="W179" s="45">
        <v>14.4</v>
      </c>
      <c r="X179" s="45"/>
      <c r="Y179" s="45">
        <v>16.2</v>
      </c>
      <c r="Z179" s="45"/>
      <c r="AA179" s="45">
        <v>14.9</v>
      </c>
      <c r="AB179" s="45"/>
      <c r="AC179" s="45"/>
      <c r="AD179" s="45"/>
      <c r="AE179" s="45">
        <v>14.9</v>
      </c>
      <c r="AF179" s="45"/>
      <c r="AG179" s="45"/>
      <c r="AH179" s="45"/>
      <c r="AI179" s="45"/>
      <c r="AJ179" s="45">
        <v>19.899999999999999</v>
      </c>
      <c r="AK179" s="45"/>
      <c r="AL179" s="45">
        <v>41.9</v>
      </c>
      <c r="AM179" s="45"/>
      <c r="AN179" s="45">
        <v>9.4</v>
      </c>
      <c r="AO179" s="45">
        <v>13.9</v>
      </c>
      <c r="AP179" s="45"/>
      <c r="AQ179" s="45"/>
      <c r="AR179" s="45"/>
      <c r="AS179" s="45">
        <v>9.6999999999999993</v>
      </c>
      <c r="AT179" s="45"/>
      <c r="AU179" s="45">
        <v>12.2</v>
      </c>
      <c r="AV179" s="45">
        <v>13.1</v>
      </c>
      <c r="AW179" s="45">
        <v>9.8000000000000007</v>
      </c>
      <c r="AX179" s="45">
        <v>12.1</v>
      </c>
      <c r="AY179" s="45"/>
      <c r="AZ179" s="45"/>
      <c r="BA179" s="45"/>
      <c r="BB179" s="45">
        <v>14</v>
      </c>
      <c r="BC179" s="45">
        <v>19.5</v>
      </c>
      <c r="BD179" s="45"/>
      <c r="BE179" s="45">
        <v>12.2</v>
      </c>
      <c r="BF179" s="45">
        <v>11.6</v>
      </c>
      <c r="BG179" s="45"/>
      <c r="BH179" s="45"/>
      <c r="BI179" s="45"/>
      <c r="BJ179" s="45">
        <v>13</v>
      </c>
      <c r="BK179" s="45"/>
      <c r="BL179" s="45">
        <v>11.4</v>
      </c>
      <c r="BM179" s="45"/>
      <c r="BN179" s="45"/>
      <c r="BO179" s="45"/>
      <c r="BP179" s="45"/>
      <c r="BQ179" s="45">
        <v>11.6</v>
      </c>
      <c r="BR179" s="45"/>
      <c r="BS179" s="45"/>
      <c r="BT179" s="45"/>
      <c r="BU179" s="45"/>
      <c r="BV179" s="45"/>
      <c r="BW179" s="45"/>
      <c r="BX179" s="45"/>
      <c r="BY179" s="45"/>
      <c r="BZ179" s="45">
        <v>12.4</v>
      </c>
      <c r="CA179" s="45">
        <v>15.3</v>
      </c>
      <c r="CB179" s="45"/>
      <c r="CC179" s="45">
        <v>14.8</v>
      </c>
      <c r="CD179" s="45">
        <v>5.8</v>
      </c>
      <c r="CE179" s="45">
        <v>15.8</v>
      </c>
      <c r="CF179" s="45"/>
      <c r="CG179" s="45">
        <v>13</v>
      </c>
      <c r="CH179" s="44">
        <f>AVERAGE(I179,L179,N179:O179,R179:S179,W179,Y179,AA179,AE179,AJ179,AL179,AN179:AO179,AS179,AU179:AX179,BB179:BC179,BE179:BF179,BJ179,BL179,BQ179,BZ179:CA179,CC179:CE179)</f>
        <v>13.700000000000001</v>
      </c>
      <c r="CI179" s="42">
        <f t="shared" ref="CI179:CI183" si="48">AVERAGE(T179,AE179,O179,AQ179,AY179)</f>
        <v>12.8</v>
      </c>
      <c r="CJ179" s="42">
        <f t="shared" ref="CJ179:CJ183" si="49">AVERAGE(L179,N179,AS179,BJ179,BQ179)</f>
        <v>11.52</v>
      </c>
      <c r="CK179" s="43">
        <f>STDEV(F179:CG179)/MEDIAN(F179:CG179)</f>
        <v>0.46776500665468618</v>
      </c>
    </row>
    <row r="180" spans="2:89" ht="20.399999999999999" x14ac:dyDescent="0.3">
      <c r="B180" s="72">
        <v>177</v>
      </c>
      <c r="C180" s="57" t="s">
        <v>110</v>
      </c>
      <c r="D180" s="63" t="s">
        <v>259</v>
      </c>
      <c r="E180" s="58" t="s">
        <v>119</v>
      </c>
      <c r="F180" s="45"/>
      <c r="G180" s="45"/>
      <c r="H180" s="45"/>
      <c r="I180" s="45">
        <v>36.799999999999997</v>
      </c>
      <c r="J180" s="45"/>
      <c r="K180" s="45"/>
      <c r="L180" s="45">
        <v>19.600000000000001</v>
      </c>
      <c r="M180" s="45"/>
      <c r="N180" s="45">
        <v>38</v>
      </c>
      <c r="O180" s="45">
        <v>40.700000000000003</v>
      </c>
      <c r="P180" s="45"/>
      <c r="Q180" s="45"/>
      <c r="R180" s="45">
        <v>43.2</v>
      </c>
      <c r="S180" s="45">
        <v>41.1</v>
      </c>
      <c r="T180" s="45"/>
      <c r="U180" s="45"/>
      <c r="V180" s="45"/>
      <c r="W180" s="45">
        <v>39.200000000000003</v>
      </c>
      <c r="X180" s="45"/>
      <c r="Y180" s="45">
        <v>44.6</v>
      </c>
      <c r="Z180" s="45"/>
      <c r="AA180" s="45">
        <v>44.3</v>
      </c>
      <c r="AB180" s="45"/>
      <c r="AC180" s="45"/>
      <c r="AD180" s="45"/>
      <c r="AE180" s="45">
        <v>53.3</v>
      </c>
      <c r="AF180" s="45"/>
      <c r="AG180" s="45"/>
      <c r="AH180" s="45"/>
      <c r="AI180" s="45"/>
      <c r="AJ180" s="45">
        <v>43</v>
      </c>
      <c r="AK180" s="45"/>
      <c r="AL180" s="45">
        <v>14.9</v>
      </c>
      <c r="AM180" s="45"/>
      <c r="AN180" s="45">
        <v>42.7</v>
      </c>
      <c r="AO180" s="45">
        <v>39.299999999999997</v>
      </c>
      <c r="AP180" s="45"/>
      <c r="AQ180" s="45"/>
      <c r="AR180" s="45"/>
      <c r="AS180" s="45">
        <v>36.200000000000003</v>
      </c>
      <c r="AT180" s="45"/>
      <c r="AU180" s="45">
        <v>38.799999999999997</v>
      </c>
      <c r="AV180" s="45">
        <v>28.5</v>
      </c>
      <c r="AW180" s="45">
        <v>33.799999999999997</v>
      </c>
      <c r="AX180" s="45">
        <v>45.4</v>
      </c>
      <c r="AY180" s="45"/>
      <c r="AZ180" s="45"/>
      <c r="BA180" s="45"/>
      <c r="BB180" s="45">
        <v>35.9</v>
      </c>
      <c r="BC180" s="45">
        <v>49.9</v>
      </c>
      <c r="BD180" s="45"/>
      <c r="BE180" s="45">
        <v>35.799999999999997</v>
      </c>
      <c r="BF180" s="45">
        <v>38.5</v>
      </c>
      <c r="BG180" s="45"/>
      <c r="BH180" s="45"/>
      <c r="BI180" s="45"/>
      <c r="BJ180" s="45">
        <v>30.7</v>
      </c>
      <c r="BK180" s="45"/>
      <c r="BL180" s="45">
        <v>41.3</v>
      </c>
      <c r="BM180" s="45"/>
      <c r="BN180" s="45"/>
      <c r="BO180" s="45"/>
      <c r="BP180" s="45"/>
      <c r="BQ180" s="45">
        <v>25</v>
      </c>
      <c r="BR180" s="45"/>
      <c r="BS180" s="45"/>
      <c r="BT180" s="45"/>
      <c r="BU180" s="45"/>
      <c r="BV180" s="45"/>
      <c r="BW180" s="45"/>
      <c r="BX180" s="45"/>
      <c r="BY180" s="45"/>
      <c r="BZ180" s="45">
        <v>33.700000000000003</v>
      </c>
      <c r="CA180" s="45">
        <v>29.8</v>
      </c>
      <c r="CB180" s="45"/>
      <c r="CC180" s="45">
        <v>38.4</v>
      </c>
      <c r="CD180" s="45">
        <v>42.6</v>
      </c>
      <c r="CE180" s="45">
        <v>38.5</v>
      </c>
      <c r="CF180" s="45"/>
      <c r="CG180" s="45">
        <v>38.9</v>
      </c>
      <c r="CH180" s="44">
        <f>AVERAGE(I180,L180,N180:O180,R180:S180,W180,Y180,AA180,AE180,AJ180,AL180,AN180:AO180,AS180,AU180:AX180,BB180:BC180,BE180:BF180,BJ180,BL180,BQ180,BZ180:CA180,CC180:CE180)</f>
        <v>37.532258064516128</v>
      </c>
      <c r="CI180" s="42">
        <f t="shared" si="48"/>
        <v>47</v>
      </c>
      <c r="CJ180" s="42">
        <f t="shared" si="49"/>
        <v>29.9</v>
      </c>
    </row>
    <row r="181" spans="2:89" ht="20.399999999999999" x14ac:dyDescent="0.3">
      <c r="B181" s="72">
        <v>178</v>
      </c>
      <c r="C181" s="57" t="s">
        <v>110</v>
      </c>
      <c r="D181" s="63" t="s">
        <v>260</v>
      </c>
      <c r="E181" s="58" t="s">
        <v>119</v>
      </c>
      <c r="F181" s="45"/>
      <c r="G181" s="45"/>
      <c r="H181" s="45"/>
      <c r="I181" s="45">
        <v>23</v>
      </c>
      <c r="J181" s="45"/>
      <c r="K181" s="45"/>
      <c r="L181" s="45">
        <v>15.6</v>
      </c>
      <c r="M181" s="45"/>
      <c r="N181" s="45">
        <v>15.5</v>
      </c>
      <c r="O181" s="45">
        <v>22.3</v>
      </c>
      <c r="P181" s="45"/>
      <c r="Q181" s="45"/>
      <c r="R181" s="45">
        <v>25.9</v>
      </c>
      <c r="S181" s="45">
        <v>24.2</v>
      </c>
      <c r="T181" s="45"/>
      <c r="U181" s="45"/>
      <c r="V181" s="45"/>
      <c r="W181" s="45">
        <v>22</v>
      </c>
      <c r="X181" s="45"/>
      <c r="Y181" s="45">
        <v>26.4</v>
      </c>
      <c r="Z181" s="45"/>
      <c r="AA181" s="45">
        <v>25.5</v>
      </c>
      <c r="AB181" s="45"/>
      <c r="AC181" s="45"/>
      <c r="AD181" s="45"/>
      <c r="AE181" s="45">
        <v>30.6</v>
      </c>
      <c r="AF181" s="45"/>
      <c r="AG181" s="45"/>
      <c r="AH181" s="45"/>
      <c r="AI181" s="45"/>
      <c r="AJ181" s="45">
        <v>27.9</v>
      </c>
      <c r="AK181" s="45"/>
      <c r="AL181" s="45">
        <v>1.2</v>
      </c>
      <c r="AM181" s="45"/>
      <c r="AN181" s="45">
        <v>28.4</v>
      </c>
      <c r="AO181" s="45">
        <v>25.5</v>
      </c>
      <c r="AP181" s="45"/>
      <c r="AQ181" s="45"/>
      <c r="AR181" s="45"/>
      <c r="AS181" s="45">
        <v>21.4</v>
      </c>
      <c r="AT181" s="45"/>
      <c r="AU181" s="45">
        <v>23.9</v>
      </c>
      <c r="AV181" s="45">
        <v>15.3</v>
      </c>
      <c r="AW181" s="45">
        <v>16.8</v>
      </c>
      <c r="AX181" s="45">
        <v>25.7</v>
      </c>
      <c r="AY181" s="45"/>
      <c r="AZ181" s="45"/>
      <c r="BA181" s="45"/>
      <c r="BB181" s="45">
        <v>20.6</v>
      </c>
      <c r="BC181" s="45">
        <v>26.9</v>
      </c>
      <c r="BD181" s="45"/>
      <c r="BE181" s="45">
        <v>26.9</v>
      </c>
      <c r="BF181" s="45">
        <v>21.4</v>
      </c>
      <c r="BG181" s="45"/>
      <c r="BH181" s="45"/>
      <c r="BI181" s="45"/>
      <c r="BJ181" s="45">
        <v>21.1</v>
      </c>
      <c r="BK181" s="45"/>
      <c r="BL181" s="45">
        <v>26.1</v>
      </c>
      <c r="BM181" s="45"/>
      <c r="BN181" s="45"/>
      <c r="BO181" s="45"/>
      <c r="BP181" s="45"/>
      <c r="BQ181" s="45">
        <v>17.3</v>
      </c>
      <c r="BR181" s="45"/>
      <c r="BS181" s="45"/>
      <c r="BT181" s="45"/>
      <c r="BU181" s="45"/>
      <c r="BV181" s="45"/>
      <c r="BW181" s="45"/>
      <c r="BX181" s="45"/>
      <c r="BY181" s="45"/>
      <c r="BZ181" s="45">
        <v>19.5</v>
      </c>
      <c r="CA181" s="45">
        <v>19.399999999999999</v>
      </c>
      <c r="CB181" s="45"/>
      <c r="CC181" s="45">
        <v>25.6</v>
      </c>
      <c r="CD181" s="45">
        <v>22.2</v>
      </c>
      <c r="CE181" s="45">
        <v>26.5</v>
      </c>
      <c r="CF181" s="45"/>
      <c r="CG181" s="45">
        <v>22.9</v>
      </c>
      <c r="CH181" s="44">
        <f>AVERAGE(I181,L181,N181:O181,R181:S181,W181,Y181,AA181,AE181,AJ181,AL181,AN181:AO181,AS181,AU181:AX181,BB181:BC181,BE181:BF181,BJ181,BL181,BQ181,BZ181:CA181,CC181:CE181)</f>
        <v>22.277419354838706</v>
      </c>
      <c r="CI181" s="42">
        <f t="shared" si="48"/>
        <v>26.450000000000003</v>
      </c>
      <c r="CJ181" s="42">
        <f t="shared" si="49"/>
        <v>18.18</v>
      </c>
    </row>
    <row r="182" spans="2:89" ht="20.399999999999999" x14ac:dyDescent="0.3">
      <c r="B182" s="72">
        <v>179</v>
      </c>
      <c r="C182" s="57" t="s">
        <v>110</v>
      </c>
      <c r="D182" s="63" t="s">
        <v>261</v>
      </c>
      <c r="E182" s="58" t="s">
        <v>119</v>
      </c>
      <c r="F182" s="45"/>
      <c r="G182" s="45"/>
      <c r="H182" s="45"/>
      <c r="I182" s="45">
        <v>14.3</v>
      </c>
      <c r="J182" s="45"/>
      <c r="K182" s="45"/>
      <c r="L182" s="45">
        <v>7.3</v>
      </c>
      <c r="M182" s="45"/>
      <c r="N182" s="45">
        <v>13.3</v>
      </c>
      <c r="O182" s="45">
        <v>15.1</v>
      </c>
      <c r="P182" s="45"/>
      <c r="Q182" s="45"/>
      <c r="R182" s="45">
        <v>17.2</v>
      </c>
      <c r="S182" s="45">
        <v>12.9</v>
      </c>
      <c r="T182" s="45"/>
      <c r="U182" s="45"/>
      <c r="V182" s="45"/>
      <c r="W182" s="45">
        <v>16.399999999999999</v>
      </c>
      <c r="X182" s="45"/>
      <c r="Y182" s="45">
        <v>18.600000000000001</v>
      </c>
      <c r="Z182" s="45"/>
      <c r="AA182" s="45">
        <v>13.9</v>
      </c>
      <c r="AB182" s="45"/>
      <c r="AC182" s="45"/>
      <c r="AD182" s="45"/>
      <c r="AE182" s="45">
        <v>26.3</v>
      </c>
      <c r="AF182" s="45"/>
      <c r="AG182" s="45"/>
      <c r="AH182" s="45"/>
      <c r="AI182" s="45"/>
      <c r="AJ182" s="45">
        <v>17.7</v>
      </c>
      <c r="AK182" s="45"/>
      <c r="AL182" s="45">
        <v>25.2</v>
      </c>
      <c r="AM182" s="45"/>
      <c r="AN182" s="45">
        <v>24.8</v>
      </c>
      <c r="AO182" s="45">
        <v>15.8</v>
      </c>
      <c r="AP182" s="45"/>
      <c r="AQ182" s="45"/>
      <c r="AR182" s="45"/>
      <c r="AS182" s="45">
        <v>16.5</v>
      </c>
      <c r="AT182" s="45"/>
      <c r="AU182" s="45">
        <v>17</v>
      </c>
      <c r="AV182" s="45">
        <v>11.1</v>
      </c>
      <c r="AW182" s="45">
        <v>5.5999999999999943</v>
      </c>
      <c r="AX182" s="45">
        <v>19</v>
      </c>
      <c r="AY182" s="45"/>
      <c r="AZ182" s="45"/>
      <c r="BA182" s="45"/>
      <c r="BB182" s="45">
        <v>10.9</v>
      </c>
      <c r="BC182" s="45">
        <v>21.4</v>
      </c>
      <c r="BD182" s="45"/>
      <c r="BE182" s="45">
        <v>18.100000000000001</v>
      </c>
      <c r="BF182" s="45">
        <v>13.2</v>
      </c>
      <c r="BG182" s="45"/>
      <c r="BH182" s="45"/>
      <c r="BI182" s="45"/>
      <c r="BJ182" s="45">
        <v>13.1</v>
      </c>
      <c r="BK182" s="45"/>
      <c r="BL182" s="45">
        <v>13.2</v>
      </c>
      <c r="BM182" s="45"/>
      <c r="BN182" s="45"/>
      <c r="BO182" s="45"/>
      <c r="BP182" s="45"/>
      <c r="BQ182" s="45">
        <v>5.4000000000000057</v>
      </c>
      <c r="BR182" s="45"/>
      <c r="BS182" s="45"/>
      <c r="BT182" s="45"/>
      <c r="BU182" s="45"/>
      <c r="BV182" s="45"/>
      <c r="BW182" s="45"/>
      <c r="BX182" s="45"/>
      <c r="BY182" s="45"/>
      <c r="BZ182" s="45">
        <v>9.1999999999999993</v>
      </c>
      <c r="CA182" s="45">
        <v>11.2</v>
      </c>
      <c r="CB182" s="45"/>
      <c r="CC182" s="45">
        <v>12</v>
      </c>
      <c r="CD182" s="45">
        <v>12.3</v>
      </c>
      <c r="CE182" s="45">
        <v>11.7</v>
      </c>
      <c r="CF182" s="45"/>
      <c r="CG182" s="45">
        <v>13.9</v>
      </c>
      <c r="CH182" s="44">
        <f>AVERAGE(I182,L182,N182:O182,R182:S182,W182,Y182,AA182,AE182,AJ182,AL182,AN182:AO182,AS182,AU182:AX182,BB182:BC182,BE182:BF182,BJ182,BL182,BQ182,BZ182:CA182,CC182:CE182)</f>
        <v>14.829032258064514</v>
      </c>
      <c r="CI182" s="42">
        <f t="shared" si="48"/>
        <v>20.7</v>
      </c>
      <c r="CJ182" s="42">
        <f t="shared" si="49"/>
        <v>11.120000000000001</v>
      </c>
    </row>
    <row r="183" spans="2:89" ht="19.2" x14ac:dyDescent="0.3">
      <c r="B183" s="72">
        <v>180</v>
      </c>
      <c r="C183" s="57" t="s">
        <v>110</v>
      </c>
      <c r="D183" s="63" t="s">
        <v>262</v>
      </c>
      <c r="E183" s="58" t="s">
        <v>119</v>
      </c>
      <c r="F183" s="45"/>
      <c r="G183" s="45"/>
      <c r="H183" s="45"/>
      <c r="I183" s="45">
        <v>31.3</v>
      </c>
      <c r="J183" s="45"/>
      <c r="K183" s="45"/>
      <c r="L183" s="45">
        <v>18.899999999999999</v>
      </c>
      <c r="M183" s="45"/>
      <c r="N183" s="45">
        <v>27.6</v>
      </c>
      <c r="O183" s="45">
        <v>31.2</v>
      </c>
      <c r="P183" s="45"/>
      <c r="Q183" s="45"/>
      <c r="R183" s="45">
        <v>28.8</v>
      </c>
      <c r="S183" s="45">
        <v>29.9</v>
      </c>
      <c r="T183" s="45"/>
      <c r="U183" s="45"/>
      <c r="V183" s="45"/>
      <c r="W183" s="45">
        <v>33.1</v>
      </c>
      <c r="X183" s="45"/>
      <c r="Y183" s="45">
        <v>36.4</v>
      </c>
      <c r="Z183" s="45"/>
      <c r="AA183" s="45">
        <v>29.3</v>
      </c>
      <c r="AB183" s="45"/>
      <c r="AC183" s="45"/>
      <c r="AD183" s="45"/>
      <c r="AE183" s="45">
        <v>40.299999999999997</v>
      </c>
      <c r="AF183" s="45"/>
      <c r="AG183" s="45"/>
      <c r="AH183" s="45"/>
      <c r="AI183" s="45"/>
      <c r="AJ183" s="45">
        <v>35.1</v>
      </c>
      <c r="AK183" s="45"/>
      <c r="AL183" s="45">
        <v>32.299999999999997</v>
      </c>
      <c r="AM183" s="45"/>
      <c r="AN183" s="45">
        <v>41.7</v>
      </c>
      <c r="AO183" s="45">
        <v>30.7</v>
      </c>
      <c r="AP183" s="45"/>
      <c r="AQ183" s="45"/>
      <c r="AR183" s="45"/>
      <c r="AS183" s="45">
        <v>33.700000000000003</v>
      </c>
      <c r="AT183" s="45"/>
      <c r="AU183" s="45">
        <v>34.299999999999997</v>
      </c>
      <c r="AV183" s="45">
        <v>26.2</v>
      </c>
      <c r="AW183" s="45">
        <v>22.8</v>
      </c>
      <c r="AX183" s="45">
        <v>37.5</v>
      </c>
      <c r="AY183" s="45"/>
      <c r="AZ183" s="45"/>
      <c r="BA183" s="45"/>
      <c r="BB183" s="45">
        <v>29.4</v>
      </c>
      <c r="BC183" s="45">
        <v>49.1</v>
      </c>
      <c r="BD183" s="45"/>
      <c r="BE183" s="45">
        <v>29.9</v>
      </c>
      <c r="BF183" s="45">
        <v>23.9</v>
      </c>
      <c r="BG183" s="45"/>
      <c r="BH183" s="45"/>
      <c r="BI183" s="45"/>
      <c r="BJ183" s="45">
        <v>29.2</v>
      </c>
      <c r="BK183" s="45"/>
      <c r="BL183" s="45">
        <v>35.4</v>
      </c>
      <c r="BM183" s="45"/>
      <c r="BN183" s="45"/>
      <c r="BO183" s="45"/>
      <c r="BP183" s="45"/>
      <c r="BQ183" s="45">
        <v>22.6</v>
      </c>
      <c r="BR183" s="45"/>
      <c r="BS183" s="45"/>
      <c r="BT183" s="45"/>
      <c r="BU183" s="45"/>
      <c r="BV183" s="45"/>
      <c r="BW183" s="45"/>
      <c r="BX183" s="45"/>
      <c r="BY183" s="45"/>
      <c r="BZ183" s="45">
        <v>25.6</v>
      </c>
      <c r="CA183" s="45">
        <v>27.6</v>
      </c>
      <c r="CB183" s="45"/>
      <c r="CC183" s="45">
        <v>27.6</v>
      </c>
      <c r="CD183" s="45">
        <v>23.1</v>
      </c>
      <c r="CE183" s="45">
        <v>29.7</v>
      </c>
      <c r="CF183" s="45"/>
      <c r="CG183" s="45">
        <v>30.7</v>
      </c>
      <c r="CH183" s="44">
        <f>AVERAGE(I183,L183,N183:O183,R183:S183,W183,Y183,AA183,AE183,AJ183,AL183,AN183:AO183,AS183,AU183:AX183,BB183:BC183,BE183:BF183,BJ183,BL183,BQ183,BZ183:CA183,CC183:CE183)</f>
        <v>30.780645161290327</v>
      </c>
      <c r="CI183" s="42">
        <f t="shared" si="48"/>
        <v>35.75</v>
      </c>
      <c r="CJ183" s="42">
        <f t="shared" si="49"/>
        <v>26.4</v>
      </c>
    </row>
    <row r="184" spans="2:89" ht="19.2" x14ac:dyDescent="0.3">
      <c r="B184" s="72">
        <v>181</v>
      </c>
      <c r="C184" s="57" t="s">
        <v>110</v>
      </c>
      <c r="D184" s="63"/>
      <c r="E184" s="58"/>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4"/>
      <c r="CI184" s="42"/>
      <c r="CJ184" s="42"/>
    </row>
    <row r="185" spans="2:89" ht="19.2" x14ac:dyDescent="0.3">
      <c r="B185" s="72">
        <v>182</v>
      </c>
      <c r="C185" s="57" t="s">
        <v>110</v>
      </c>
      <c r="D185" s="67" t="s">
        <v>182</v>
      </c>
      <c r="E185" s="58"/>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4"/>
      <c r="CI185" s="42"/>
      <c r="CJ185" s="42"/>
    </row>
    <row r="186" spans="2:89" ht="20.399999999999999" x14ac:dyDescent="0.3">
      <c r="B186" s="72">
        <v>183</v>
      </c>
      <c r="C186" s="57" t="s">
        <v>110</v>
      </c>
      <c r="D186" s="63" t="s">
        <v>263</v>
      </c>
      <c r="E186" s="58" t="s">
        <v>119</v>
      </c>
      <c r="F186" s="45"/>
      <c r="G186" s="45"/>
      <c r="H186" s="45"/>
      <c r="I186" s="45">
        <v>8.5</v>
      </c>
      <c r="J186" s="45"/>
      <c r="K186" s="45"/>
      <c r="L186" s="45">
        <v>7.2</v>
      </c>
      <c r="M186" s="45"/>
      <c r="N186" s="45">
        <v>6.4</v>
      </c>
      <c r="O186" s="45">
        <v>7.7</v>
      </c>
      <c r="P186" s="45"/>
      <c r="Q186" s="45"/>
      <c r="R186" s="45">
        <v>10.1</v>
      </c>
      <c r="S186" s="45">
        <v>7.1</v>
      </c>
      <c r="T186" s="45"/>
      <c r="U186" s="45"/>
      <c r="V186" s="45"/>
      <c r="W186" s="45">
        <v>7</v>
      </c>
      <c r="X186" s="45"/>
      <c r="Y186" s="45">
        <v>10.5</v>
      </c>
      <c r="Z186" s="45"/>
      <c r="AA186" s="45">
        <v>7.1</v>
      </c>
      <c r="AB186" s="45"/>
      <c r="AC186" s="45"/>
      <c r="AD186" s="45"/>
      <c r="AE186" s="45">
        <v>5.8</v>
      </c>
      <c r="AF186" s="45"/>
      <c r="AG186" s="45"/>
      <c r="AH186" s="45"/>
      <c r="AI186" s="45"/>
      <c r="AJ186" s="45">
        <v>6.8</v>
      </c>
      <c r="AK186" s="45"/>
      <c r="AL186" s="45">
        <v>14.3</v>
      </c>
      <c r="AM186" s="45"/>
      <c r="AN186" s="45">
        <v>7.3</v>
      </c>
      <c r="AO186" s="45">
        <v>7.2</v>
      </c>
      <c r="AP186" s="45"/>
      <c r="AQ186" s="45"/>
      <c r="AR186" s="45"/>
      <c r="AS186" s="45">
        <v>7.7</v>
      </c>
      <c r="AT186" s="45"/>
      <c r="AU186" s="45">
        <v>8.1999999999999993</v>
      </c>
      <c r="AV186" s="45">
        <v>8.8000000000000007</v>
      </c>
      <c r="AW186" s="45">
        <v>7.9</v>
      </c>
      <c r="AX186" s="45">
        <v>8.9</v>
      </c>
      <c r="AY186" s="45"/>
      <c r="AZ186" s="45"/>
      <c r="BA186" s="45"/>
      <c r="BB186" s="45">
        <v>4</v>
      </c>
      <c r="BC186" s="45">
        <v>8.1999999999999993</v>
      </c>
      <c r="BD186" s="45"/>
      <c r="BE186" s="45">
        <v>5.8</v>
      </c>
      <c r="BF186" s="45">
        <v>9.8000000000000007</v>
      </c>
      <c r="BG186" s="45"/>
      <c r="BH186" s="45"/>
      <c r="BI186" s="45"/>
      <c r="BJ186" s="45">
        <v>8.1</v>
      </c>
      <c r="BK186" s="45"/>
      <c r="BL186" s="45">
        <v>7.3</v>
      </c>
      <c r="BM186" s="45"/>
      <c r="BN186" s="45"/>
      <c r="BO186" s="45"/>
      <c r="BP186" s="45"/>
      <c r="BQ186" s="45">
        <v>10.1</v>
      </c>
      <c r="BR186" s="45"/>
      <c r="BS186" s="45"/>
      <c r="BT186" s="45"/>
      <c r="BU186" s="45"/>
      <c r="BV186" s="45"/>
      <c r="BW186" s="45"/>
      <c r="BX186" s="45"/>
      <c r="BY186" s="45"/>
      <c r="BZ186" s="45">
        <v>8.8000000000000007</v>
      </c>
      <c r="CA186" s="45">
        <v>8.6</v>
      </c>
      <c r="CB186" s="45"/>
      <c r="CC186" s="45">
        <v>7.9</v>
      </c>
      <c r="CD186" s="45">
        <v>7</v>
      </c>
      <c r="CE186" s="45">
        <v>10.199999999999999</v>
      </c>
      <c r="CF186" s="45"/>
      <c r="CG186" s="45">
        <v>8.4</v>
      </c>
      <c r="CH186" s="44">
        <f>AVERAGE(I186,L186,N186:O186,R186:S186,W186,Y186,AA186,AE186,AJ186,AL186,AN186:AO186,AS186,AU186:AX186,BB186:BC186,BE186:BF186,BJ186,BL186,BQ186,BZ186:CA186,CC186:CE186)</f>
        <v>8.0741935483870968</v>
      </c>
      <c r="CI186" s="42">
        <f t="shared" ref="CI186:CI188" si="50">AVERAGE(T186,AE186,O186,AQ186,AY186)</f>
        <v>6.75</v>
      </c>
      <c r="CJ186" s="42">
        <f t="shared" ref="CJ186:CJ188" si="51">AVERAGE(L186,N186,AS186,BJ186,BQ186)</f>
        <v>7.9</v>
      </c>
    </row>
    <row r="187" spans="2:89" ht="20.399999999999999" x14ac:dyDescent="0.3">
      <c r="B187" s="72">
        <v>184</v>
      </c>
      <c r="C187" s="57" t="s">
        <v>110</v>
      </c>
      <c r="D187" s="63" t="s">
        <v>264</v>
      </c>
      <c r="E187" s="58" t="s">
        <v>119</v>
      </c>
      <c r="F187" s="45"/>
      <c r="G187" s="45"/>
      <c r="H187" s="45"/>
      <c r="I187" s="45"/>
      <c r="J187" s="45"/>
      <c r="K187" s="45"/>
      <c r="L187" s="45"/>
      <c r="M187" s="45"/>
      <c r="N187" s="45"/>
      <c r="O187" s="45">
        <v>0.6</v>
      </c>
      <c r="P187" s="45"/>
      <c r="Q187" s="45"/>
      <c r="R187" s="45"/>
      <c r="S187" s="45">
        <v>0.3</v>
      </c>
      <c r="T187" s="45"/>
      <c r="U187" s="45"/>
      <c r="V187" s="45"/>
      <c r="W187" s="45"/>
      <c r="X187" s="45"/>
      <c r="Y187" s="45">
        <v>0.5</v>
      </c>
      <c r="Z187" s="45"/>
      <c r="AA187" s="45">
        <v>0.4</v>
      </c>
      <c r="AB187" s="45"/>
      <c r="AC187" s="45"/>
      <c r="AD187" s="45"/>
      <c r="AE187" s="45">
        <v>0.7</v>
      </c>
      <c r="AF187" s="45"/>
      <c r="AG187" s="45"/>
      <c r="AH187" s="45"/>
      <c r="AI187" s="45"/>
      <c r="AJ187" s="45">
        <v>0.7</v>
      </c>
      <c r="AK187" s="45">
        <v>0.4</v>
      </c>
      <c r="AL187" s="45">
        <v>10.8</v>
      </c>
      <c r="AM187" s="45"/>
      <c r="AN187" s="45">
        <v>0.4</v>
      </c>
      <c r="AO187" s="45">
        <v>0.7</v>
      </c>
      <c r="AP187" s="45"/>
      <c r="AQ187" s="45"/>
      <c r="AR187" s="45"/>
      <c r="AS187" s="45">
        <v>0.6</v>
      </c>
      <c r="AT187" s="45"/>
      <c r="AU187" s="45">
        <v>1</v>
      </c>
      <c r="AV187" s="45"/>
      <c r="AW187" s="45"/>
      <c r="AX187" s="45"/>
      <c r="AY187" s="45"/>
      <c r="AZ187" s="45"/>
      <c r="BA187" s="45"/>
      <c r="BB187" s="45">
        <v>0.8</v>
      </c>
      <c r="BC187" s="45">
        <v>0.7</v>
      </c>
      <c r="BD187" s="45"/>
      <c r="BE187" s="45">
        <v>0.6</v>
      </c>
      <c r="BF187" s="45">
        <v>0.5</v>
      </c>
      <c r="BG187" s="45"/>
      <c r="BH187" s="45"/>
      <c r="BI187" s="45"/>
      <c r="BJ187" s="45">
        <v>0.7</v>
      </c>
      <c r="BK187" s="45"/>
      <c r="BL187" s="45">
        <v>0.4</v>
      </c>
      <c r="BM187" s="45"/>
      <c r="BN187" s="45"/>
      <c r="BO187" s="45"/>
      <c r="BP187" s="45"/>
      <c r="BQ187" s="45">
        <v>1</v>
      </c>
      <c r="BR187" s="45"/>
      <c r="BS187" s="45"/>
      <c r="BT187" s="45"/>
      <c r="BU187" s="45"/>
      <c r="BV187" s="45"/>
      <c r="BW187" s="45"/>
      <c r="BX187" s="45"/>
      <c r="BY187" s="45"/>
      <c r="BZ187" s="45">
        <v>1.1000000000000001</v>
      </c>
      <c r="CA187" s="45">
        <v>0.3</v>
      </c>
      <c r="CB187" s="45"/>
      <c r="CC187" s="45">
        <v>0.3</v>
      </c>
      <c r="CD187" s="45"/>
      <c r="CE187" s="45">
        <v>0.6</v>
      </c>
      <c r="CF187" s="45"/>
      <c r="CG187" s="45"/>
      <c r="CH187" s="44">
        <f>AVERAGE(I187,L187,N187:O187,R187:S187,W187,Y187,AA187,AE187,AJ187,AL187,AN187:AO187,AS187,AU187:AX187,BB187:BC187,BE187:BF187,BJ187,BL187,BQ187,BZ187:CA187,CC187:CE187)</f>
        <v>1.0772727272727274</v>
      </c>
      <c r="CI187" s="42">
        <f t="shared" si="50"/>
        <v>0.64999999999999991</v>
      </c>
      <c r="CJ187" s="42">
        <f t="shared" si="51"/>
        <v>0.76666666666666661</v>
      </c>
    </row>
    <row r="188" spans="2:89" ht="19.2" x14ac:dyDescent="0.3">
      <c r="B188" s="72">
        <v>185</v>
      </c>
      <c r="C188" s="57" t="s">
        <v>110</v>
      </c>
      <c r="D188" s="63" t="s">
        <v>136</v>
      </c>
      <c r="E188" s="58" t="s">
        <v>135</v>
      </c>
      <c r="F188" s="45">
        <v>0</v>
      </c>
      <c r="G188" s="45">
        <v>21.1239752058361</v>
      </c>
      <c r="H188" s="45">
        <v>20.032326428127899</v>
      </c>
      <c r="I188" s="45">
        <v>10.581549303281699</v>
      </c>
      <c r="J188" s="45">
        <v>18.247955213081202</v>
      </c>
      <c r="K188" s="45">
        <v>17.2503539435987</v>
      </c>
      <c r="L188" s="45">
        <v>9.2546313876180193</v>
      </c>
      <c r="M188" s="45">
        <v>13.0069209494752</v>
      </c>
      <c r="N188" s="45">
        <v>7.9542705841201098</v>
      </c>
      <c r="O188" s="45">
        <v>11.5461340683324</v>
      </c>
      <c r="P188" s="45">
        <v>0</v>
      </c>
      <c r="Q188" s="45">
        <v>13.4108240723902</v>
      </c>
      <c r="R188" s="45">
        <v>15.7582616638466</v>
      </c>
      <c r="S188" s="45">
        <v>10.148836972203799</v>
      </c>
      <c r="T188" s="45">
        <v>14.327916907466699</v>
      </c>
      <c r="U188" s="45">
        <v>12.8392171932193</v>
      </c>
      <c r="V188" s="45">
        <v>11.0685566817207</v>
      </c>
      <c r="W188" s="45">
        <v>11.040386580473101</v>
      </c>
      <c r="X188" s="45">
        <v>13.194917671168101</v>
      </c>
      <c r="Y188" s="45">
        <v>19.844149319394202</v>
      </c>
      <c r="Z188" s="45">
        <v>15.014723177137</v>
      </c>
      <c r="AA188" s="45">
        <v>7.7783297292482603</v>
      </c>
      <c r="AB188" s="45">
        <v>15.285348370164799</v>
      </c>
      <c r="AC188" s="45">
        <v>10.411239426511299</v>
      </c>
      <c r="AD188" s="45">
        <v>12.6998902039462</v>
      </c>
      <c r="AE188" s="45">
        <v>12.6624735161164</v>
      </c>
      <c r="AF188" s="45">
        <v>14.3545062927535</v>
      </c>
      <c r="AG188" s="45">
        <v>13.7937271748432</v>
      </c>
      <c r="AH188" s="45">
        <v>14.1570127238962</v>
      </c>
      <c r="AI188" s="45">
        <v>0</v>
      </c>
      <c r="AJ188" s="45">
        <v>10.485594036881601</v>
      </c>
      <c r="AK188" s="45">
        <v>16.1516077198986</v>
      </c>
      <c r="AL188" s="45">
        <v>10.3864485044699</v>
      </c>
      <c r="AM188" s="45">
        <v>7.0293108240402198</v>
      </c>
      <c r="AN188" s="45">
        <v>10.780272394085699</v>
      </c>
      <c r="AO188" s="45">
        <v>9.6345528968305398</v>
      </c>
      <c r="AP188" s="45">
        <v>17.325820894673001</v>
      </c>
      <c r="AQ188" s="45">
        <v>0</v>
      </c>
      <c r="AR188" s="45">
        <v>15.764762862654299</v>
      </c>
      <c r="AS188" s="45">
        <v>8.5845416158382708</v>
      </c>
      <c r="AT188" s="45">
        <v>0</v>
      </c>
      <c r="AU188" s="45">
        <v>12.1134370785842</v>
      </c>
      <c r="AV188" s="45">
        <v>10.0410382365926</v>
      </c>
      <c r="AW188" s="45">
        <v>12.714382480294599</v>
      </c>
      <c r="AX188" s="45">
        <v>7.07830503411774</v>
      </c>
      <c r="AY188" s="45">
        <v>16.0296126131684</v>
      </c>
      <c r="AZ188" s="45">
        <v>13.886459042458601</v>
      </c>
      <c r="BA188" s="45">
        <v>11.2477268477127</v>
      </c>
      <c r="BB188" s="45">
        <v>6.9300659240799103</v>
      </c>
      <c r="BC188" s="45">
        <v>11.0691590030734</v>
      </c>
      <c r="BD188" s="45">
        <v>10.6962960155386</v>
      </c>
      <c r="BE188" s="45">
        <v>11.3315407091744</v>
      </c>
      <c r="BF188" s="45">
        <v>13.338345159468901</v>
      </c>
      <c r="BG188" s="45">
        <v>16.8087447811861</v>
      </c>
      <c r="BH188" s="45">
        <v>13.7760381735623</v>
      </c>
      <c r="BI188" s="45">
        <v>22.039264142920999</v>
      </c>
      <c r="BJ188" s="45">
        <v>4.9812913401195198</v>
      </c>
      <c r="BK188" s="45">
        <v>18.3046878505655</v>
      </c>
      <c r="BL188" s="45">
        <v>16.6690994050029</v>
      </c>
      <c r="BM188" s="45">
        <v>22.710907366757301</v>
      </c>
      <c r="BN188" s="45">
        <v>0</v>
      </c>
      <c r="BO188" s="45">
        <v>13.832792771198299</v>
      </c>
      <c r="BP188" s="45">
        <v>13.463795110833701</v>
      </c>
      <c r="BQ188" s="45">
        <v>11.438706587565299</v>
      </c>
      <c r="BR188" s="45">
        <v>25.628006524890001</v>
      </c>
      <c r="BS188" s="45">
        <v>9.1710315999688792</v>
      </c>
      <c r="BT188" s="45">
        <v>12.791263024027399</v>
      </c>
      <c r="BU188" s="45">
        <v>0</v>
      </c>
      <c r="BV188" s="45">
        <v>17.189596544613099</v>
      </c>
      <c r="BW188" s="45">
        <v>10.264867286889301</v>
      </c>
      <c r="BX188" s="45">
        <v>15.1845074565876</v>
      </c>
      <c r="BY188" s="45">
        <v>28.594926219197699</v>
      </c>
      <c r="BZ188" s="45">
        <v>8.0894086727276893</v>
      </c>
      <c r="CA188" s="45">
        <v>9.0689046125853103</v>
      </c>
      <c r="CB188" s="45">
        <v>11.717923091539401</v>
      </c>
      <c r="CC188" s="45">
        <v>9.4844363440189206</v>
      </c>
      <c r="CD188" s="45">
        <v>11.7738307490109</v>
      </c>
      <c r="CE188" s="45">
        <v>12.155981459444099</v>
      </c>
      <c r="CF188" s="45">
        <v>35.107427139361597</v>
      </c>
      <c r="CG188" s="45"/>
      <c r="CH188" s="44">
        <f>AVERAGE(I188,L188,N188:O188,R188:S188,W188,Y188,AA188,AE188,AJ188,AL188,AN188:AO188,AS188,AU188:AX188,BB188:BC188,BE188:BF188,BJ188,BL188,BQ188,BZ188:CA188,CC188:CE188)</f>
        <v>10.797366624793582</v>
      </c>
      <c r="CI188" s="42">
        <f t="shared" si="50"/>
        <v>10.91322742101678</v>
      </c>
      <c r="CJ188" s="42">
        <f t="shared" si="51"/>
        <v>8.4426883030522433</v>
      </c>
    </row>
    <row r="189" spans="2:89" ht="19.2" x14ac:dyDescent="0.3">
      <c r="B189" s="72">
        <v>186</v>
      </c>
      <c r="C189" s="57" t="s">
        <v>110</v>
      </c>
      <c r="D189" s="63"/>
      <c r="E189" s="58"/>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4"/>
      <c r="CI189" s="42"/>
      <c r="CJ189" s="42"/>
    </row>
    <row r="190" spans="2:89" ht="19.2" x14ac:dyDescent="0.3">
      <c r="B190" s="72">
        <v>187</v>
      </c>
      <c r="C190" s="57" t="s">
        <v>110</v>
      </c>
      <c r="D190" s="67" t="s">
        <v>183</v>
      </c>
      <c r="E190" s="58"/>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c r="BA190" s="45"/>
      <c r="BB190" s="45"/>
      <c r="BC190" s="45"/>
      <c r="BD190" s="45"/>
      <c r="BE190" s="45"/>
      <c r="BF190" s="45"/>
      <c r="BG190" s="45"/>
      <c r="BH190" s="45"/>
      <c r="BI190" s="45"/>
      <c r="BJ190" s="45"/>
      <c r="BK190" s="45"/>
      <c r="BL190" s="45"/>
      <c r="BM190" s="45"/>
      <c r="BN190" s="45"/>
      <c r="BO190" s="45"/>
      <c r="BP190" s="45"/>
      <c r="BQ190" s="45"/>
      <c r="BR190" s="45"/>
      <c r="BS190" s="45"/>
      <c r="BT190" s="45"/>
      <c r="BU190" s="45"/>
      <c r="BV190" s="45"/>
      <c r="BW190" s="45"/>
      <c r="BX190" s="45"/>
      <c r="BY190" s="45"/>
      <c r="BZ190" s="45"/>
      <c r="CA190" s="45"/>
      <c r="CB190" s="45"/>
      <c r="CC190" s="45"/>
      <c r="CD190" s="45"/>
      <c r="CE190" s="45"/>
      <c r="CF190" s="45"/>
      <c r="CG190" s="45"/>
      <c r="CH190" s="44"/>
      <c r="CI190" s="42"/>
      <c r="CJ190" s="42"/>
    </row>
    <row r="191" spans="2:89" ht="19.2" x14ac:dyDescent="0.3">
      <c r="B191" s="72">
        <v>188</v>
      </c>
      <c r="C191" s="57" t="s">
        <v>110</v>
      </c>
      <c r="D191" s="63" t="s">
        <v>265</v>
      </c>
      <c r="E191" s="58" t="s">
        <v>119</v>
      </c>
      <c r="F191" s="45"/>
      <c r="G191" s="45"/>
      <c r="H191" s="45"/>
      <c r="I191" s="45">
        <v>2.4</v>
      </c>
      <c r="J191" s="45"/>
      <c r="K191" s="45"/>
      <c r="L191" s="45">
        <v>6.6</v>
      </c>
      <c r="M191" s="45"/>
      <c r="N191" s="45">
        <v>16.7</v>
      </c>
      <c r="O191" s="45">
        <v>10.7</v>
      </c>
      <c r="P191" s="45"/>
      <c r="Q191" s="45"/>
      <c r="R191" s="45">
        <v>8.3000000000000007</v>
      </c>
      <c r="S191" s="45">
        <v>14.1</v>
      </c>
      <c r="T191" s="45"/>
      <c r="U191" s="45"/>
      <c r="V191" s="45"/>
      <c r="W191" s="45">
        <v>14.4</v>
      </c>
      <c r="X191" s="45"/>
      <c r="Y191" s="45">
        <v>16.2</v>
      </c>
      <c r="Z191" s="45"/>
      <c r="AA191" s="45">
        <v>14.9</v>
      </c>
      <c r="AB191" s="45"/>
      <c r="AC191" s="45"/>
      <c r="AD191" s="45"/>
      <c r="AE191" s="45">
        <v>1.6</v>
      </c>
      <c r="AF191" s="45"/>
      <c r="AG191" s="45"/>
      <c r="AH191" s="45"/>
      <c r="AI191" s="45"/>
      <c r="AJ191" s="45">
        <v>2</v>
      </c>
      <c r="AK191" s="45"/>
      <c r="AL191" s="45"/>
      <c r="AM191" s="45"/>
      <c r="AN191" s="45">
        <v>1.2</v>
      </c>
      <c r="AO191" s="45">
        <v>2.9</v>
      </c>
      <c r="AP191" s="45"/>
      <c r="AQ191" s="45"/>
      <c r="AR191" s="45"/>
      <c r="AS191" s="45">
        <v>1.9</v>
      </c>
      <c r="AT191" s="45"/>
      <c r="AU191" s="45">
        <v>0.6</v>
      </c>
      <c r="AV191" s="45">
        <v>4.2</v>
      </c>
      <c r="AW191" s="45">
        <v>5.6</v>
      </c>
      <c r="AX191" s="45">
        <v>1.8</v>
      </c>
      <c r="AY191" s="45"/>
      <c r="AZ191" s="45"/>
      <c r="BA191" s="45"/>
      <c r="BB191" s="45">
        <v>2.1</v>
      </c>
      <c r="BC191" s="45">
        <v>2.6</v>
      </c>
      <c r="BD191" s="45"/>
      <c r="BE191" s="45">
        <v>3.1</v>
      </c>
      <c r="BF191" s="45">
        <v>3.3</v>
      </c>
      <c r="BG191" s="45"/>
      <c r="BH191" s="45"/>
      <c r="BI191" s="45"/>
      <c r="BJ191" s="45">
        <v>4.5</v>
      </c>
      <c r="BK191" s="45"/>
      <c r="BL191" s="45">
        <v>3.4</v>
      </c>
      <c r="BM191" s="45"/>
      <c r="BN191" s="45"/>
      <c r="BO191" s="45"/>
      <c r="BP191" s="45"/>
      <c r="BQ191" s="45">
        <v>3.3</v>
      </c>
      <c r="BR191" s="45"/>
      <c r="BS191" s="45"/>
      <c r="BT191" s="45"/>
      <c r="BU191" s="45"/>
      <c r="BV191" s="45"/>
      <c r="BW191" s="45"/>
      <c r="BX191" s="45"/>
      <c r="BY191" s="45"/>
      <c r="BZ191" s="45">
        <v>0.8</v>
      </c>
      <c r="CA191" s="45">
        <v>3.9</v>
      </c>
      <c r="CB191" s="45"/>
      <c r="CC191" s="45">
        <v>2.7</v>
      </c>
      <c r="CD191" s="45">
        <v>3.1</v>
      </c>
      <c r="CE191" s="45">
        <v>2.7</v>
      </c>
      <c r="CF191" s="45"/>
      <c r="CG191" s="45">
        <v>2.5</v>
      </c>
      <c r="CH191" s="44">
        <f>AVERAGE(I191,L191,N191:O191,R191:S191,W191,Y191,AA191,AE191,AJ191,AL191,AN191:AO191,AS191,AU191:AX191,BB191:BC191,BE191:BF191,BJ191,BL191,BQ191,BZ191:CA191,CC191:CE191)</f>
        <v>5.3866666666666676</v>
      </c>
      <c r="CI191" s="42">
        <f>AVERAGE(T191,AE191,O191,AQ191,AY191)</f>
        <v>6.1499999999999995</v>
      </c>
      <c r="CJ191" s="42">
        <f>AVERAGE(L191,N191,AS191,BJ191,BQ191)</f>
        <v>6.5999999999999988</v>
      </c>
    </row>
    <row r="192" spans="2:89" ht="19.2" x14ac:dyDescent="0.3">
      <c r="B192" s="72">
        <v>189</v>
      </c>
      <c r="C192" s="57" t="s">
        <v>110</v>
      </c>
      <c r="D192" s="63"/>
      <c r="E192" s="58"/>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4"/>
      <c r="CI192" s="42"/>
      <c r="CJ192" s="42"/>
    </row>
    <row r="193" spans="2:88" ht="19.2" x14ac:dyDescent="0.3">
      <c r="B193" s="72">
        <v>190</v>
      </c>
      <c r="C193" s="57" t="s">
        <v>110</v>
      </c>
      <c r="D193" s="63"/>
      <c r="E193" s="58"/>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7"/>
      <c r="CI193" s="42"/>
      <c r="CJ193" s="42"/>
    </row>
    <row r="194" spans="2:88" x14ac:dyDescent="0.3">
      <c r="B194" s="72">
        <v>191</v>
      </c>
      <c r="C194" s="57" t="s">
        <v>111</v>
      </c>
      <c r="D194" s="67" t="s">
        <v>102</v>
      </c>
      <c r="E194" s="58"/>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5"/>
      <c r="CD194" s="45"/>
      <c r="CE194" s="45"/>
      <c r="CF194" s="45"/>
      <c r="CG194" s="45"/>
      <c r="CH194" s="44"/>
      <c r="CI194" s="42"/>
      <c r="CJ194" s="42"/>
    </row>
    <row r="195" spans="2:88" customFormat="1" x14ac:dyDescent="0.3">
      <c r="B195" s="72">
        <v>192</v>
      </c>
      <c r="C195" s="57" t="s">
        <v>111</v>
      </c>
      <c r="D195" s="67" t="s">
        <v>184</v>
      </c>
      <c r="E195" s="58"/>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5"/>
      <c r="CD195" s="45"/>
      <c r="CE195" s="45"/>
      <c r="CF195" s="45"/>
      <c r="CG195" s="45"/>
      <c r="CH195" s="44"/>
      <c r="CI195" s="42"/>
      <c r="CJ195" s="42"/>
    </row>
    <row r="196" spans="2:88" customFormat="1" x14ac:dyDescent="0.3">
      <c r="B196" s="72">
        <v>193</v>
      </c>
      <c r="C196" s="57" t="s">
        <v>111</v>
      </c>
      <c r="D196" s="63" t="s">
        <v>266</v>
      </c>
      <c r="E196" s="58" t="s">
        <v>81</v>
      </c>
      <c r="F196" s="42">
        <v>23.2</v>
      </c>
      <c r="G196" s="42">
        <v>21.2</v>
      </c>
      <c r="H196" s="42">
        <v>22.1</v>
      </c>
      <c r="I196" s="42">
        <v>31.1</v>
      </c>
      <c r="J196" s="42">
        <v>27.1</v>
      </c>
      <c r="K196" s="42">
        <v>21.1</v>
      </c>
      <c r="L196" s="42">
        <v>26.1</v>
      </c>
      <c r="M196" s="42">
        <v>22.1</v>
      </c>
      <c r="N196" s="42">
        <v>25.1</v>
      </c>
      <c r="O196" s="42">
        <v>33.9</v>
      </c>
      <c r="P196" s="42">
        <v>22.1</v>
      </c>
      <c r="Q196" s="42">
        <v>24.3</v>
      </c>
      <c r="R196" s="42">
        <v>23.1</v>
      </c>
      <c r="S196" s="42">
        <v>33.200000000000003</v>
      </c>
      <c r="T196" s="42">
        <v>23</v>
      </c>
      <c r="U196" s="42">
        <v>19</v>
      </c>
      <c r="V196" s="42">
        <v>23.2</v>
      </c>
      <c r="W196" s="42">
        <v>26.7</v>
      </c>
      <c r="X196" s="42">
        <v>31.7</v>
      </c>
      <c r="Y196" s="42">
        <v>29.2</v>
      </c>
      <c r="Z196" s="42">
        <v>20.9</v>
      </c>
      <c r="AA196" s="42">
        <v>26.8</v>
      </c>
      <c r="AB196" s="42">
        <v>24.7</v>
      </c>
      <c r="AC196" s="42">
        <v>27.8</v>
      </c>
      <c r="AD196" s="42">
        <v>24.9</v>
      </c>
      <c r="AE196" s="42">
        <v>28.9</v>
      </c>
      <c r="AF196" s="42">
        <v>26</v>
      </c>
      <c r="AG196" s="42">
        <v>17.8</v>
      </c>
      <c r="AH196" s="42">
        <v>25.3</v>
      </c>
      <c r="AI196" s="42">
        <v>29.6</v>
      </c>
      <c r="AJ196" s="42">
        <v>18.899999999999999</v>
      </c>
      <c r="AK196" s="42">
        <v>22.1</v>
      </c>
      <c r="AL196" s="42">
        <v>29.7</v>
      </c>
      <c r="AM196" s="42">
        <v>29.7</v>
      </c>
      <c r="AN196" s="42">
        <v>26.9</v>
      </c>
      <c r="AO196" s="42">
        <v>29.5</v>
      </c>
      <c r="AP196" s="42">
        <v>30.7</v>
      </c>
      <c r="AQ196" s="42">
        <v>23.4</v>
      </c>
      <c r="AR196" s="42">
        <v>29.7</v>
      </c>
      <c r="AS196" s="42">
        <v>24.4</v>
      </c>
      <c r="AT196" s="42">
        <v>25.7</v>
      </c>
      <c r="AU196" s="42">
        <v>21.3</v>
      </c>
      <c r="AV196" s="42">
        <v>29.7</v>
      </c>
      <c r="AW196" s="42">
        <v>25.7</v>
      </c>
      <c r="AX196" s="42">
        <v>31.3</v>
      </c>
      <c r="AY196" s="42">
        <v>30.3</v>
      </c>
      <c r="AZ196" s="42">
        <v>26.3</v>
      </c>
      <c r="BA196" s="42">
        <v>23.9</v>
      </c>
      <c r="BB196" s="42">
        <v>26.3</v>
      </c>
      <c r="BC196" s="42">
        <v>23</v>
      </c>
      <c r="BD196" s="42">
        <v>31.8</v>
      </c>
      <c r="BE196" s="42">
        <v>26.7</v>
      </c>
      <c r="BF196" s="42">
        <v>29.7</v>
      </c>
      <c r="BG196" s="42">
        <v>22.4</v>
      </c>
      <c r="BH196" s="42">
        <v>24.3</v>
      </c>
      <c r="BI196" s="42">
        <v>24.1</v>
      </c>
      <c r="BJ196" s="42">
        <v>26</v>
      </c>
      <c r="BK196" s="42">
        <v>27.7</v>
      </c>
      <c r="BL196" s="42">
        <v>21.3</v>
      </c>
      <c r="BM196" s="42">
        <v>26.9</v>
      </c>
      <c r="BN196" s="42">
        <v>24.3</v>
      </c>
      <c r="BO196" s="42">
        <v>23.5</v>
      </c>
      <c r="BP196" s="42">
        <v>26.4</v>
      </c>
      <c r="BQ196" s="42">
        <v>28.8</v>
      </c>
      <c r="BR196" s="42">
        <v>21.8</v>
      </c>
      <c r="BS196" s="42">
        <v>30.3</v>
      </c>
      <c r="BT196" s="42">
        <v>24.8</v>
      </c>
      <c r="BU196" s="42">
        <v>24.5</v>
      </c>
      <c r="BV196" s="42">
        <v>24.1</v>
      </c>
      <c r="BW196" s="42">
        <v>24.5</v>
      </c>
      <c r="BX196" s="42">
        <v>24.5</v>
      </c>
      <c r="BY196" s="42">
        <v>25</v>
      </c>
      <c r="BZ196" s="42">
        <v>25.4</v>
      </c>
      <c r="CA196" s="42">
        <v>36.200000000000003</v>
      </c>
      <c r="CB196" s="42">
        <v>23.8</v>
      </c>
      <c r="CC196" s="42">
        <v>32.9</v>
      </c>
      <c r="CD196" s="42">
        <v>25.4</v>
      </c>
      <c r="CE196" s="42">
        <v>29.9</v>
      </c>
      <c r="CF196" s="42">
        <v>25.4</v>
      </c>
      <c r="CG196" s="42">
        <v>27.4</v>
      </c>
      <c r="CH196" s="44">
        <f>AVERAGE(I196,L196,N196:O196,R196:S196,W196,Y196,AA196,AE196,AJ196,AL196,AN196:AO196,AS196,AU196:AX196,BB196:BC196,BE196:BF196,BJ196,BL196,BQ196,BZ196:CA196,CC196:CE196)</f>
        <v>27.51935483870967</v>
      </c>
      <c r="CI196" s="42">
        <f t="shared" ref="CI196:CI200" si="52">AVERAGE(T196,AE196,O196,AQ196,AY196)</f>
        <v>27.9</v>
      </c>
      <c r="CJ196" s="42">
        <f t="shared" ref="CJ196:CJ200" si="53">AVERAGE(L196,N196,AS196,BJ196,BQ196)</f>
        <v>26.080000000000002</v>
      </c>
    </row>
    <row r="197" spans="2:88" customFormat="1" x14ac:dyDescent="0.3">
      <c r="B197" s="72">
        <v>194</v>
      </c>
      <c r="C197" s="57" t="s">
        <v>111</v>
      </c>
      <c r="D197" s="63" t="s">
        <v>267</v>
      </c>
      <c r="E197" s="58" t="s">
        <v>81</v>
      </c>
      <c r="F197" s="42">
        <v>28.4</v>
      </c>
      <c r="G197" s="42">
        <v>36</v>
      </c>
      <c r="H197" s="42">
        <v>39.700000000000003</v>
      </c>
      <c r="I197" s="42">
        <v>42.8</v>
      </c>
      <c r="J197" s="42">
        <v>36.1</v>
      </c>
      <c r="K197" s="42">
        <v>37.299999999999997</v>
      </c>
      <c r="L197" s="42">
        <v>46.2</v>
      </c>
      <c r="M197" s="42">
        <v>36.9</v>
      </c>
      <c r="N197" s="42">
        <v>39.9</v>
      </c>
      <c r="O197" s="42">
        <v>44</v>
      </c>
      <c r="P197" s="42">
        <v>32.700000000000003</v>
      </c>
      <c r="Q197" s="42">
        <v>36.799999999999997</v>
      </c>
      <c r="R197" s="42">
        <v>36.9</v>
      </c>
      <c r="S197" s="42">
        <v>46.4</v>
      </c>
      <c r="T197" s="42">
        <v>39.700000000000003</v>
      </c>
      <c r="U197" s="42">
        <v>31.9</v>
      </c>
      <c r="V197" s="42">
        <v>33.4</v>
      </c>
      <c r="W197" s="42">
        <v>43.6</v>
      </c>
      <c r="X197" s="42">
        <v>34.1</v>
      </c>
      <c r="Y197" s="42">
        <v>39</v>
      </c>
      <c r="Z197" s="42">
        <v>37.299999999999997</v>
      </c>
      <c r="AA197" s="42">
        <v>44.3</v>
      </c>
      <c r="AB197" s="42">
        <v>34.1</v>
      </c>
      <c r="AC197" s="42">
        <v>43.7</v>
      </c>
      <c r="AD197" s="42">
        <v>38.200000000000003</v>
      </c>
      <c r="AE197" s="42">
        <v>32.1</v>
      </c>
      <c r="AF197" s="42">
        <v>37.4</v>
      </c>
      <c r="AG197" s="42">
        <v>36.799999999999997</v>
      </c>
      <c r="AH197" s="42">
        <v>37.9</v>
      </c>
      <c r="AI197" s="42">
        <v>27.2</v>
      </c>
      <c r="AJ197" s="42">
        <v>38.200000000000003</v>
      </c>
      <c r="AK197" s="42">
        <v>39.9</v>
      </c>
      <c r="AL197" s="42">
        <v>45.3</v>
      </c>
      <c r="AM197" s="42">
        <v>40.4</v>
      </c>
      <c r="AN197" s="42">
        <v>42.9</v>
      </c>
      <c r="AO197" s="42">
        <v>37.700000000000003</v>
      </c>
      <c r="AP197" s="42">
        <v>42.1</v>
      </c>
      <c r="AQ197" s="42">
        <v>26.5</v>
      </c>
      <c r="AR197" s="42">
        <v>41.4</v>
      </c>
      <c r="AS197" s="42">
        <v>38.5</v>
      </c>
      <c r="AT197" s="42">
        <v>35.4</v>
      </c>
      <c r="AU197" s="42">
        <v>40.200000000000003</v>
      </c>
      <c r="AV197" s="42">
        <v>44.7</v>
      </c>
      <c r="AW197" s="42">
        <v>42.8</v>
      </c>
      <c r="AX197" s="42">
        <v>45.9</v>
      </c>
      <c r="AY197" s="42">
        <v>42.6</v>
      </c>
      <c r="AZ197" s="42">
        <v>38.299999999999997</v>
      </c>
      <c r="BA197" s="42">
        <v>36.200000000000003</v>
      </c>
      <c r="BB197" s="42">
        <v>38</v>
      </c>
      <c r="BC197" s="42">
        <v>39</v>
      </c>
      <c r="BD197" s="42">
        <v>42.1</v>
      </c>
      <c r="BE197" s="42">
        <v>40.9</v>
      </c>
      <c r="BF197" s="42">
        <v>40.1</v>
      </c>
      <c r="BG197" s="42">
        <v>34.299999999999997</v>
      </c>
      <c r="BH197" s="42">
        <v>37.5</v>
      </c>
      <c r="BI197" s="42">
        <v>31.2</v>
      </c>
      <c r="BJ197" s="42">
        <v>43</v>
      </c>
      <c r="BK197" s="42">
        <v>41.7</v>
      </c>
      <c r="BL197" s="42">
        <v>46.9</v>
      </c>
      <c r="BM197" s="42">
        <v>41.1</v>
      </c>
      <c r="BN197" s="42">
        <v>30.4</v>
      </c>
      <c r="BO197" s="42">
        <v>39.700000000000003</v>
      </c>
      <c r="BP197" s="42">
        <v>37.700000000000003</v>
      </c>
      <c r="BQ197" s="42">
        <v>51.6</v>
      </c>
      <c r="BR197" s="42">
        <v>34.200000000000003</v>
      </c>
      <c r="BS197" s="42">
        <v>43.7</v>
      </c>
      <c r="BT197" s="42">
        <v>44.5</v>
      </c>
      <c r="BU197" s="42">
        <v>41.2</v>
      </c>
      <c r="BV197" s="42">
        <v>38.1</v>
      </c>
      <c r="BW197" s="42">
        <v>33.200000000000003</v>
      </c>
      <c r="BX197" s="42">
        <v>36.700000000000003</v>
      </c>
      <c r="BY197" s="42">
        <v>38.5</v>
      </c>
      <c r="BZ197" s="42">
        <v>41.5</v>
      </c>
      <c r="CA197" s="42">
        <v>42.7</v>
      </c>
      <c r="CB197" s="42">
        <v>39.5</v>
      </c>
      <c r="CC197" s="42">
        <v>47.4</v>
      </c>
      <c r="CD197" s="42">
        <v>53.8</v>
      </c>
      <c r="CE197" s="42">
        <v>42.8</v>
      </c>
      <c r="CF197" s="42">
        <v>37.6</v>
      </c>
      <c r="CG197" s="42">
        <v>41.3</v>
      </c>
      <c r="CH197" s="44">
        <f>AVERAGE(I197,L197,N197:O197,R197:S197,W197,Y197,AA197,AE197,AJ197,AL197,AN197:AO197,AS197,AU197:AX197,BB197:BC197,BE197:BF197,BJ197,BL197,BQ197,BZ197:CA197,CC197:CE197)</f>
        <v>42.551612903225809</v>
      </c>
      <c r="CI197" s="42">
        <f t="shared" si="52"/>
        <v>36.980000000000004</v>
      </c>
      <c r="CJ197" s="42">
        <f t="shared" si="53"/>
        <v>43.839999999999996</v>
      </c>
    </row>
    <row r="198" spans="2:88" customFormat="1" x14ac:dyDescent="0.3">
      <c r="B198" s="72">
        <v>195</v>
      </c>
      <c r="C198" s="57" t="s">
        <v>111</v>
      </c>
      <c r="D198" s="63" t="s">
        <v>268</v>
      </c>
      <c r="E198" s="58" t="s">
        <v>81</v>
      </c>
      <c r="F198" s="42">
        <v>44.6</v>
      </c>
      <c r="G198" s="42">
        <v>48.2</v>
      </c>
      <c r="H198" s="42">
        <v>50.7</v>
      </c>
      <c r="I198" s="42">
        <v>51</v>
      </c>
      <c r="J198" s="42">
        <v>48.3</v>
      </c>
      <c r="K198" s="42">
        <v>45.8</v>
      </c>
      <c r="L198" s="42">
        <v>59</v>
      </c>
      <c r="M198" s="42">
        <v>42.3</v>
      </c>
      <c r="N198" s="42">
        <v>63.8</v>
      </c>
      <c r="O198" s="42">
        <v>60.4</v>
      </c>
      <c r="P198" s="42">
        <v>47.3</v>
      </c>
      <c r="Q198" s="42">
        <v>47.1</v>
      </c>
      <c r="R198" s="42">
        <v>55.2</v>
      </c>
      <c r="S198" s="42">
        <v>50.5</v>
      </c>
      <c r="T198" s="42">
        <v>45.1</v>
      </c>
      <c r="U198" s="42">
        <v>56.8</v>
      </c>
      <c r="V198" s="42">
        <v>59.5</v>
      </c>
      <c r="W198" s="42">
        <v>57.1</v>
      </c>
      <c r="X198" s="42">
        <v>45.3</v>
      </c>
      <c r="Y198" s="42">
        <v>51.8</v>
      </c>
      <c r="Z198" s="42">
        <v>52.5</v>
      </c>
      <c r="AA198" s="42">
        <v>55.5</v>
      </c>
      <c r="AB198" s="42">
        <v>49</v>
      </c>
      <c r="AC198" s="42">
        <v>51.3</v>
      </c>
      <c r="AD198" s="42">
        <v>42.4</v>
      </c>
      <c r="AE198" s="42">
        <v>69.5</v>
      </c>
      <c r="AF198" s="42">
        <v>51.3</v>
      </c>
      <c r="AG198" s="42">
        <v>53.7</v>
      </c>
      <c r="AH198" s="42">
        <v>44</v>
      </c>
      <c r="AI198" s="42">
        <v>40.200000000000003</v>
      </c>
      <c r="AJ198" s="42">
        <v>61.9</v>
      </c>
      <c r="AK198" s="42">
        <v>44.3</v>
      </c>
      <c r="AL198" s="42">
        <v>46</v>
      </c>
      <c r="AM198" s="42">
        <v>43.1</v>
      </c>
      <c r="AN198" s="42">
        <v>48.6</v>
      </c>
      <c r="AO198" s="42">
        <v>51.1</v>
      </c>
      <c r="AP198" s="42">
        <v>49.3</v>
      </c>
      <c r="AQ198" s="42">
        <v>40.1</v>
      </c>
      <c r="AR198" s="42">
        <v>54.3</v>
      </c>
      <c r="AS198" s="42">
        <v>62.6</v>
      </c>
      <c r="AT198" s="42">
        <v>49.4</v>
      </c>
      <c r="AU198" s="42">
        <v>46.5</v>
      </c>
      <c r="AV198" s="42">
        <v>54.2</v>
      </c>
      <c r="AW198" s="42">
        <v>54.4</v>
      </c>
      <c r="AX198" s="42">
        <v>48.3</v>
      </c>
      <c r="AY198" s="42">
        <v>49.5</v>
      </c>
      <c r="AZ198" s="42">
        <v>45.4</v>
      </c>
      <c r="BA198" s="42">
        <v>43.6</v>
      </c>
      <c r="BB198" s="42">
        <v>57.1</v>
      </c>
      <c r="BC198" s="42">
        <v>58.9</v>
      </c>
      <c r="BD198" s="42">
        <v>37.6</v>
      </c>
      <c r="BE198" s="42">
        <v>53.4</v>
      </c>
      <c r="BF198" s="42">
        <v>56.6</v>
      </c>
      <c r="BG198" s="42">
        <v>38.6</v>
      </c>
      <c r="BH198" s="42">
        <v>48</v>
      </c>
      <c r="BI198" s="42">
        <v>58</v>
      </c>
      <c r="BJ198" s="42">
        <v>53.4</v>
      </c>
      <c r="BK198" s="42">
        <v>46.4</v>
      </c>
      <c r="BL198" s="42">
        <v>56.4</v>
      </c>
      <c r="BM198" s="42">
        <v>40.700000000000003</v>
      </c>
      <c r="BN198" s="42">
        <v>39.700000000000003</v>
      </c>
      <c r="BO198" s="42">
        <v>49.4</v>
      </c>
      <c r="BP198" s="42">
        <v>41.8</v>
      </c>
      <c r="BQ198" s="42">
        <v>50.9</v>
      </c>
      <c r="BR198" s="42">
        <v>67.099999999999994</v>
      </c>
      <c r="BS198" s="42">
        <v>46.8</v>
      </c>
      <c r="BT198" s="42">
        <v>50.2</v>
      </c>
      <c r="BU198" s="42">
        <v>52</v>
      </c>
      <c r="BV198" s="42">
        <v>46.6</v>
      </c>
      <c r="BW198" s="42">
        <v>48.1</v>
      </c>
      <c r="BX198" s="42">
        <v>57.8</v>
      </c>
      <c r="BY198" s="42">
        <v>47</v>
      </c>
      <c r="BZ198" s="42">
        <v>55.8</v>
      </c>
      <c r="CA198" s="42">
        <v>50</v>
      </c>
      <c r="CB198" s="42">
        <v>55.5</v>
      </c>
      <c r="CC198" s="42">
        <v>49.5</v>
      </c>
      <c r="CD198" s="42">
        <v>53.2</v>
      </c>
      <c r="CE198" s="42">
        <v>53.6</v>
      </c>
      <c r="CF198" s="42">
        <v>42.6</v>
      </c>
      <c r="CG198" s="42">
        <v>53.1</v>
      </c>
      <c r="CH198" s="44">
        <f>AVERAGE(I198,L198,N198:O198,R198:S198,W198,Y198,AA198,AE198,AJ198,AL198,AN198:AO198,AS198,AU198:AX198,BB198:BC198,BE198:BF198,BJ198,BL198,BQ198,BZ198:CA198,CC198:CE198)</f>
        <v>54.716129032258074</v>
      </c>
      <c r="CI198" s="42">
        <f t="shared" si="52"/>
        <v>52.92</v>
      </c>
      <c r="CJ198" s="42">
        <f t="shared" si="53"/>
        <v>57.94</v>
      </c>
    </row>
    <row r="199" spans="2:88" ht="20.399999999999999" x14ac:dyDescent="0.3">
      <c r="B199" s="72">
        <v>196</v>
      </c>
      <c r="C199" s="57" t="s">
        <v>111</v>
      </c>
      <c r="D199" s="63" t="s">
        <v>269</v>
      </c>
      <c r="E199" s="58" t="s">
        <v>81</v>
      </c>
      <c r="F199" s="42">
        <v>71.7</v>
      </c>
      <c r="G199" s="42">
        <v>78.400000000000006</v>
      </c>
      <c r="H199" s="42">
        <v>71.400000000000006</v>
      </c>
      <c r="I199" s="42">
        <v>61.8</v>
      </c>
      <c r="J199" s="42">
        <v>65.400000000000006</v>
      </c>
      <c r="K199" s="42">
        <v>75.3</v>
      </c>
      <c r="L199" s="42">
        <v>60.7</v>
      </c>
      <c r="M199" s="42">
        <v>73.900000000000006</v>
      </c>
      <c r="N199" s="42">
        <v>63.4</v>
      </c>
      <c r="O199" s="42">
        <v>62.8</v>
      </c>
      <c r="P199" s="42">
        <v>74.400000000000006</v>
      </c>
      <c r="Q199" s="42">
        <v>73.5</v>
      </c>
      <c r="R199" s="42">
        <v>72.8</v>
      </c>
      <c r="S199" s="42">
        <v>67.8</v>
      </c>
      <c r="T199" s="42">
        <v>70.2</v>
      </c>
      <c r="U199" s="42">
        <v>66.3</v>
      </c>
      <c r="V199" s="42">
        <v>78.3</v>
      </c>
      <c r="W199" s="42">
        <v>66.099999999999994</v>
      </c>
      <c r="X199" s="42">
        <v>73.7</v>
      </c>
      <c r="Y199" s="42">
        <v>63.5</v>
      </c>
      <c r="Z199" s="42">
        <v>81.099999999999994</v>
      </c>
      <c r="AA199" s="42">
        <v>59</v>
      </c>
      <c r="AB199" s="42">
        <v>67.8</v>
      </c>
      <c r="AC199" s="42">
        <v>73.7</v>
      </c>
      <c r="AD199" s="42">
        <v>72.599999999999994</v>
      </c>
      <c r="AE199" s="42">
        <v>72.5</v>
      </c>
      <c r="AF199" s="42">
        <v>68.400000000000006</v>
      </c>
      <c r="AG199" s="42">
        <v>69.3</v>
      </c>
      <c r="AH199" s="42">
        <v>71.599999999999994</v>
      </c>
      <c r="AI199" s="42">
        <v>76.3</v>
      </c>
      <c r="AJ199" s="42">
        <v>66</v>
      </c>
      <c r="AK199" s="42">
        <v>67</v>
      </c>
      <c r="AL199" s="42">
        <v>70.7</v>
      </c>
      <c r="AM199" s="42">
        <v>74.7</v>
      </c>
      <c r="AN199" s="42">
        <v>61.6</v>
      </c>
      <c r="AO199" s="42">
        <v>62</v>
      </c>
      <c r="AP199" s="42">
        <v>67.3</v>
      </c>
      <c r="AQ199" s="42">
        <v>74</v>
      </c>
      <c r="AR199" s="42">
        <v>77.599999999999994</v>
      </c>
      <c r="AS199" s="42">
        <v>65.900000000000006</v>
      </c>
      <c r="AT199" s="42">
        <v>77.7</v>
      </c>
      <c r="AU199" s="42">
        <v>62.3</v>
      </c>
      <c r="AV199" s="42">
        <v>67.599999999999994</v>
      </c>
      <c r="AW199" s="42">
        <v>60.2</v>
      </c>
      <c r="AX199" s="42">
        <v>68.3</v>
      </c>
      <c r="AY199" s="42">
        <v>67.2</v>
      </c>
      <c r="AZ199" s="42">
        <v>79.7</v>
      </c>
      <c r="BA199" s="42">
        <v>72.5</v>
      </c>
      <c r="BB199" s="42">
        <v>64.3</v>
      </c>
      <c r="BC199" s="42">
        <v>64.5</v>
      </c>
      <c r="BD199" s="42">
        <v>73.8</v>
      </c>
      <c r="BE199" s="42">
        <v>65.5</v>
      </c>
      <c r="BF199" s="42">
        <v>67.599999999999994</v>
      </c>
      <c r="BG199" s="42">
        <v>76.599999999999994</v>
      </c>
      <c r="BH199" s="42">
        <v>67.2</v>
      </c>
      <c r="BI199" s="42">
        <v>73.8</v>
      </c>
      <c r="BJ199" s="42">
        <v>64.7</v>
      </c>
      <c r="BK199" s="42">
        <v>72.900000000000006</v>
      </c>
      <c r="BL199" s="42">
        <v>64.5</v>
      </c>
      <c r="BM199" s="42">
        <v>77.400000000000006</v>
      </c>
      <c r="BN199" s="42">
        <v>67.8</v>
      </c>
      <c r="BO199" s="42">
        <v>71.5</v>
      </c>
      <c r="BP199" s="42">
        <v>72.7</v>
      </c>
      <c r="BQ199" s="42">
        <v>54.7</v>
      </c>
      <c r="BR199" s="42">
        <v>76.599999999999994</v>
      </c>
      <c r="BS199" s="42">
        <v>70.8</v>
      </c>
      <c r="BT199" s="42">
        <v>69.8</v>
      </c>
      <c r="BU199" s="42">
        <v>70.7</v>
      </c>
      <c r="BV199" s="42">
        <v>72.599999999999994</v>
      </c>
      <c r="BW199" s="42">
        <v>73.5</v>
      </c>
      <c r="BX199" s="42">
        <v>74.400000000000006</v>
      </c>
      <c r="BY199" s="42">
        <v>75.5</v>
      </c>
      <c r="BZ199" s="42">
        <v>55.3</v>
      </c>
      <c r="CA199" s="42">
        <v>66.900000000000006</v>
      </c>
      <c r="CB199" s="42">
        <v>71.5</v>
      </c>
      <c r="CC199" s="42">
        <v>65.8</v>
      </c>
      <c r="CD199" s="42">
        <v>60.3</v>
      </c>
      <c r="CE199" s="42">
        <v>67.900000000000006</v>
      </c>
      <c r="CF199" s="42">
        <v>78.3</v>
      </c>
      <c r="CG199" s="42">
        <v>66.3</v>
      </c>
      <c r="CH199" s="44">
        <f>AVERAGE(I199,L199,N199:O199,R199:S199,W199,Y199,AA199,AE199,AJ199,AL199,AN199:AO199,AS199,AU199:AX199,BB199:BC199,BE199:BF199,BJ199,BL199,BQ199,BZ199:CA199,CC199:CE199)</f>
        <v>64.41935483870968</v>
      </c>
      <c r="CI199" s="42">
        <f t="shared" si="52"/>
        <v>69.34</v>
      </c>
      <c r="CJ199" s="42">
        <f t="shared" si="53"/>
        <v>61.879999999999995</v>
      </c>
    </row>
    <row r="200" spans="2:88" ht="20.399999999999999" x14ac:dyDescent="0.3">
      <c r="B200" s="72">
        <v>197</v>
      </c>
      <c r="C200" s="57" t="s">
        <v>111</v>
      </c>
      <c r="D200" s="63" t="s">
        <v>270</v>
      </c>
      <c r="E200" s="58" t="s">
        <v>81</v>
      </c>
      <c r="F200" s="42">
        <v>27.7</v>
      </c>
      <c r="G200" s="42">
        <v>22</v>
      </c>
      <c r="H200" s="42">
        <v>29</v>
      </c>
      <c r="I200" s="42">
        <v>34.1</v>
      </c>
      <c r="J200" s="42">
        <v>27.3</v>
      </c>
      <c r="K200" s="42">
        <v>27.7</v>
      </c>
      <c r="L200" s="42">
        <v>37.700000000000003</v>
      </c>
      <c r="M200" s="42">
        <v>28</v>
      </c>
      <c r="N200" s="42">
        <v>39.5</v>
      </c>
      <c r="O200" s="42">
        <v>37.200000000000003</v>
      </c>
      <c r="P200" s="42">
        <v>24.5</v>
      </c>
      <c r="Q200" s="42">
        <v>27.4</v>
      </c>
      <c r="R200" s="42">
        <v>43.4</v>
      </c>
      <c r="S200" s="42">
        <v>41.3</v>
      </c>
      <c r="T200" s="42">
        <v>21.1</v>
      </c>
      <c r="U200" s="42">
        <v>28.4</v>
      </c>
      <c r="V200" s="42">
        <v>23.8</v>
      </c>
      <c r="W200" s="42">
        <v>33.6</v>
      </c>
      <c r="X200" s="42">
        <v>27.5</v>
      </c>
      <c r="Y200" s="42">
        <v>36.5</v>
      </c>
      <c r="Z200" s="42">
        <v>27.4</v>
      </c>
      <c r="AA200" s="42">
        <v>34.200000000000003</v>
      </c>
      <c r="AB200" s="42">
        <v>31.1</v>
      </c>
      <c r="AC200" s="42">
        <v>28.9</v>
      </c>
      <c r="AD200" s="42">
        <v>30.1</v>
      </c>
      <c r="AE200" s="42">
        <v>39.200000000000003</v>
      </c>
      <c r="AF200" s="42">
        <v>28.7</v>
      </c>
      <c r="AG200" s="42">
        <v>34.4</v>
      </c>
      <c r="AH200" s="42">
        <v>21.5</v>
      </c>
      <c r="AI200" s="42">
        <v>22.7</v>
      </c>
      <c r="AJ200" s="42">
        <v>37.700000000000003</v>
      </c>
      <c r="AK200" s="42">
        <v>27.5</v>
      </c>
      <c r="AL200" s="42">
        <v>39.1</v>
      </c>
      <c r="AM200" s="42">
        <v>20.5</v>
      </c>
      <c r="AN200" s="42">
        <v>31</v>
      </c>
      <c r="AO200" s="42">
        <v>35.799999999999997</v>
      </c>
      <c r="AP200" s="42">
        <v>39.9</v>
      </c>
      <c r="AQ200" s="42">
        <v>26.8</v>
      </c>
      <c r="AR200" s="42">
        <v>29.9</v>
      </c>
      <c r="AS200" s="42">
        <v>32.1</v>
      </c>
      <c r="AT200" s="42">
        <v>23.3</v>
      </c>
      <c r="AU200" s="42">
        <v>38.6</v>
      </c>
      <c r="AV200" s="42">
        <v>35.4</v>
      </c>
      <c r="AW200" s="42">
        <v>47.1</v>
      </c>
      <c r="AX200" s="42">
        <v>45</v>
      </c>
      <c r="AY200" s="42">
        <v>34.1</v>
      </c>
      <c r="AZ200" s="42">
        <v>35.6</v>
      </c>
      <c r="BA200" s="42">
        <v>29.3</v>
      </c>
      <c r="BB200" s="42">
        <v>42.4</v>
      </c>
      <c r="BC200" s="42">
        <v>34.4</v>
      </c>
      <c r="BD200" s="42">
        <v>35.5</v>
      </c>
      <c r="BE200" s="42">
        <v>33.1</v>
      </c>
      <c r="BF200" s="42">
        <v>27.6</v>
      </c>
      <c r="BG200" s="42">
        <v>23.8</v>
      </c>
      <c r="BH200" s="42">
        <v>26</v>
      </c>
      <c r="BI200" s="42">
        <v>28.1</v>
      </c>
      <c r="BJ200" s="42">
        <v>36.1</v>
      </c>
      <c r="BK200" s="42">
        <v>26.4</v>
      </c>
      <c r="BL200" s="42">
        <v>36.5</v>
      </c>
      <c r="BM200" s="42">
        <v>18.8</v>
      </c>
      <c r="BN200" s="42">
        <v>24.6</v>
      </c>
      <c r="BO200" s="42">
        <v>25</v>
      </c>
      <c r="BP200" s="42">
        <v>27.1</v>
      </c>
      <c r="BQ200" s="42">
        <v>40.200000000000003</v>
      </c>
      <c r="BR200" s="42">
        <v>27.3</v>
      </c>
      <c r="BS200" s="42">
        <v>23.4</v>
      </c>
      <c r="BT200" s="42">
        <v>34.9</v>
      </c>
      <c r="BU200" s="42">
        <v>24.5</v>
      </c>
      <c r="BV200" s="42">
        <v>25.5</v>
      </c>
      <c r="BW200" s="42">
        <v>28.1</v>
      </c>
      <c r="BX200" s="42">
        <v>29.4</v>
      </c>
      <c r="BY200" s="42">
        <v>28.3</v>
      </c>
      <c r="BZ200" s="42">
        <v>36.1</v>
      </c>
      <c r="CA200" s="42">
        <v>36.799999999999997</v>
      </c>
      <c r="CB200" s="42">
        <v>36.5</v>
      </c>
      <c r="CC200" s="42">
        <v>40.799999999999997</v>
      </c>
      <c r="CD200" s="42">
        <v>34.9</v>
      </c>
      <c r="CE200" s="42">
        <v>35.1</v>
      </c>
      <c r="CF200" s="42">
        <v>19.899999999999999</v>
      </c>
      <c r="CG200" s="42">
        <v>35.1</v>
      </c>
      <c r="CH200" s="44">
        <f>AVERAGE(I200,L200,N200:O200,R200:S200,W200,Y200,AA200,AE200,AJ200,AL200,AN200:AO200,AS200,AU200:AX200,BB200:BC200,BE200:BF200,BJ200,BL200,BQ200,BZ200:CA200,CC200:CE200)</f>
        <v>37.177419354838712</v>
      </c>
      <c r="CI200" s="42">
        <f t="shared" si="52"/>
        <v>31.68</v>
      </c>
      <c r="CJ200" s="42">
        <f t="shared" si="53"/>
        <v>37.120000000000005</v>
      </c>
    </row>
    <row r="201" spans="2:88" x14ac:dyDescent="0.3">
      <c r="B201" s="72">
        <v>198</v>
      </c>
      <c r="C201" s="57" t="s">
        <v>111</v>
      </c>
      <c r="D201" s="63"/>
      <c r="E201" s="58"/>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45"/>
      <c r="CD201" s="45"/>
      <c r="CE201" s="45"/>
      <c r="CF201" s="45"/>
      <c r="CG201" s="45"/>
      <c r="CH201" s="44"/>
      <c r="CI201" s="42"/>
      <c r="CJ201" s="42"/>
    </row>
    <row r="202" spans="2:88" x14ac:dyDescent="0.3">
      <c r="B202" s="72">
        <v>199</v>
      </c>
      <c r="C202" s="57" t="s">
        <v>111</v>
      </c>
      <c r="D202" s="67" t="s">
        <v>185</v>
      </c>
      <c r="E202" s="58"/>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7"/>
      <c r="CI202" s="42"/>
      <c r="CJ202" s="42"/>
    </row>
    <row r="203" spans="2:88" ht="20.399999999999999" x14ac:dyDescent="0.3">
      <c r="B203" s="72">
        <v>200</v>
      </c>
      <c r="C203" s="57" t="s">
        <v>111</v>
      </c>
      <c r="D203" s="63" t="s">
        <v>124</v>
      </c>
      <c r="E203" s="58" t="s">
        <v>105</v>
      </c>
      <c r="F203" s="45">
        <v>2.6348808030112925</v>
      </c>
      <c r="G203" s="45">
        <v>6.0327868852459021</v>
      </c>
      <c r="H203" s="45">
        <v>4.0558464223385684</v>
      </c>
      <c r="I203" s="45">
        <v>2.5536110426423466</v>
      </c>
      <c r="J203" s="45">
        <v>6.8780363078496549</v>
      </c>
      <c r="K203" s="45">
        <v>4.3762053107847496</v>
      </c>
      <c r="L203" s="45">
        <v>2.3354430379746836</v>
      </c>
      <c r="M203" s="45">
        <v>7.1428571428571423</v>
      </c>
      <c r="N203" s="45">
        <v>0.77944127180120393</v>
      </c>
      <c r="O203" s="45">
        <v>2.7734839476813318</v>
      </c>
      <c r="P203" s="45">
        <v>5.5952380952380958</v>
      </c>
      <c r="Q203" s="45">
        <v>5.9411438089950028</v>
      </c>
      <c r="R203" s="45">
        <v>0.26725717776420277</v>
      </c>
      <c r="S203" s="45">
        <v>0.47920340213670781</v>
      </c>
      <c r="T203" s="45">
        <v>6.0933940774487469</v>
      </c>
      <c r="U203" s="45">
        <v>6.5054495912806543</v>
      </c>
      <c r="V203" s="45">
        <v>3.4864643150123054</v>
      </c>
      <c r="W203" s="45">
        <v>2.8489890683950856</v>
      </c>
      <c r="X203" s="45">
        <v>6.9586718474037443</v>
      </c>
      <c r="Y203" s="45">
        <v>4.1863667661234798</v>
      </c>
      <c r="Z203" s="45">
        <v>6.0781476121562958</v>
      </c>
      <c r="AA203" s="45">
        <v>1.2569564383035887</v>
      </c>
      <c r="AB203" s="45">
        <v>3.8196834136269784</v>
      </c>
      <c r="AC203" s="45">
        <v>1.8159048215403883</v>
      </c>
      <c r="AD203" s="45">
        <v>4.342596695575109</v>
      </c>
      <c r="AE203" s="45">
        <v>1.1394328156650912</v>
      </c>
      <c r="AF203" s="45">
        <v>4.8885435964859854</v>
      </c>
      <c r="AG203" s="45">
        <v>12.593214998424534</v>
      </c>
      <c r="AH203" s="45">
        <v>3.8137691926696387</v>
      </c>
      <c r="AI203" s="45">
        <v>7.6335877862595423</v>
      </c>
      <c r="AJ203" s="45">
        <v>2.189625850340136</v>
      </c>
      <c r="AK203" s="45">
        <v>10.442046641141664</v>
      </c>
      <c r="AL203" s="45">
        <v>3.3452844894777867</v>
      </c>
      <c r="AM203" s="45">
        <v>1.893439013650374</v>
      </c>
      <c r="AN203" s="45">
        <v>2.3556105610561056</v>
      </c>
      <c r="AO203" s="45">
        <v>2.9975802665318358</v>
      </c>
      <c r="AP203" s="45">
        <v>5.6748196375153972</v>
      </c>
      <c r="AQ203" s="45">
        <v>6.7868504772004252</v>
      </c>
      <c r="AR203" s="45">
        <v>1.7107309486780715</v>
      </c>
      <c r="AS203" s="45">
        <v>1.6026595216830406</v>
      </c>
      <c r="AT203" s="45">
        <v>6.666666666666667</v>
      </c>
      <c r="AU203" s="45">
        <v>2.568248834775992</v>
      </c>
      <c r="AV203" s="45">
        <v>3.8467924946034202</v>
      </c>
      <c r="AW203" s="45">
        <v>3.1161473087818696</v>
      </c>
      <c r="AX203" s="45">
        <v>4.2480679690875052</v>
      </c>
      <c r="AY203" s="45">
        <v>7.2397616330670722</v>
      </c>
      <c r="AZ203" s="45">
        <v>7.5149444918872748</v>
      </c>
      <c r="BA203" s="45">
        <v>8.3757637474541742</v>
      </c>
      <c r="BB203" s="45">
        <v>2.3306445856235274</v>
      </c>
      <c r="BC203" s="45">
        <v>1.4234265134625279</v>
      </c>
      <c r="BD203" s="45">
        <v>2.3069001029866119</v>
      </c>
      <c r="BE203" s="45">
        <v>2.4167240983229954</v>
      </c>
      <c r="BF203" s="45">
        <v>3.9743183976126959</v>
      </c>
      <c r="BG203" s="45">
        <v>3.2504012841091492</v>
      </c>
      <c r="BH203" s="45">
        <v>2.8191703584373742</v>
      </c>
      <c r="BI203" s="45">
        <v>5.5494505494505493</v>
      </c>
      <c r="BJ203" s="45">
        <v>1.0459183673469388</v>
      </c>
      <c r="BK203" s="45">
        <v>10.330073349633253</v>
      </c>
      <c r="BL203" s="45">
        <v>3.1242899341058847</v>
      </c>
      <c r="BM203" s="45">
        <v>4.3141592920353977</v>
      </c>
      <c r="BN203" s="45">
        <v>0.86956521739130432</v>
      </c>
      <c r="BO203" s="45">
        <v>3.5519834067928442</v>
      </c>
      <c r="BP203" s="45">
        <v>4.062229904926534</v>
      </c>
      <c r="BQ203" s="45">
        <v>2.0353025936599423</v>
      </c>
      <c r="BR203" s="45">
        <v>4.9795918367346941</v>
      </c>
      <c r="BS203" s="45">
        <v>1.4809419762078173</v>
      </c>
      <c r="BT203" s="45">
        <v>8.3868785931687526</v>
      </c>
      <c r="BU203" s="45">
        <v>3.0264817150063053</v>
      </c>
      <c r="BV203" s="45">
        <v>7.6416015625</v>
      </c>
      <c r="BW203" s="45">
        <v>5.170291341813706</v>
      </c>
      <c r="BX203" s="45">
        <v>5.9156807198800196</v>
      </c>
      <c r="BY203" s="45">
        <v>3.8194444444444446</v>
      </c>
      <c r="BZ203" s="45">
        <v>1.9829688561947789</v>
      </c>
      <c r="CA203" s="45">
        <v>2.9689562950675379</v>
      </c>
      <c r="CB203" s="45">
        <v>7.5021459227467808</v>
      </c>
      <c r="CC203" s="45">
        <v>3.9212408905529186</v>
      </c>
      <c r="CD203" s="45">
        <v>4.1389882473173225</v>
      </c>
      <c r="CE203" s="45">
        <v>3.5168613965847371</v>
      </c>
      <c r="CF203" s="45">
        <v>6.2431544359255202</v>
      </c>
      <c r="CG203" s="45">
        <v>3.3840268781918139</v>
      </c>
      <c r="CH203" s="44">
        <f>AVERAGE(I203,L203,N203:O203,R203:S203,W203,Y203,AA203,AE203,AJ203,AL203,AN203:AO203,AS203,AU203:AX203,BB203:BC203,BE203:BF203,BJ203,BL203,BQ203,BZ203:CA203,CC203:CE203)</f>
        <v>2.5087045948605557</v>
      </c>
      <c r="CI203" s="42">
        <f t="shared" ref="CI203" si="54">AVERAGE(T203,AE203,O203,AQ203,AY203)</f>
        <v>4.806584590212533</v>
      </c>
      <c r="CJ203" s="42">
        <f t="shared" ref="CJ203" si="55">AVERAGE(L203,N203,AS203,BJ203,BQ203)</f>
        <v>1.559752958493162</v>
      </c>
    </row>
    <row r="204" spans="2:88" x14ac:dyDescent="0.3">
      <c r="B204" s="72">
        <v>201</v>
      </c>
      <c r="C204" s="57" t="s">
        <v>111</v>
      </c>
      <c r="D204" s="63"/>
      <c r="E204" s="58"/>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44"/>
      <c r="CI204" s="42"/>
      <c r="CJ204" s="42"/>
    </row>
    <row r="205" spans="2:88" x14ac:dyDescent="0.3">
      <c r="B205" s="72">
        <v>202</v>
      </c>
      <c r="C205" s="57" t="s">
        <v>111</v>
      </c>
      <c r="D205" s="63"/>
      <c r="E205" s="58"/>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7"/>
      <c r="CI205" s="42"/>
      <c r="CJ205" s="42"/>
    </row>
    <row r="206" spans="2:88" x14ac:dyDescent="0.3">
      <c r="B206" s="72">
        <v>203</v>
      </c>
      <c r="C206" s="57" t="s">
        <v>111</v>
      </c>
      <c r="D206" s="67"/>
      <c r="E206" s="58"/>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7"/>
      <c r="CI206" s="42"/>
      <c r="CJ206" s="42"/>
    </row>
    <row r="207" spans="2:88" x14ac:dyDescent="0.3">
      <c r="B207" s="72">
        <v>204</v>
      </c>
      <c r="C207" s="57" t="s">
        <v>111</v>
      </c>
      <c r="D207" s="67" t="s">
        <v>232</v>
      </c>
      <c r="E207" s="48"/>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9"/>
      <c r="CJ207" s="49"/>
    </row>
    <row r="208" spans="2:88" x14ac:dyDescent="0.3">
      <c r="B208" s="72">
        <v>205</v>
      </c>
      <c r="C208" s="57" t="s">
        <v>111</v>
      </c>
      <c r="D208" s="63" t="s">
        <v>271</v>
      </c>
      <c r="E208" s="58" t="s">
        <v>222</v>
      </c>
      <c r="F208" s="45">
        <v>2.4628930000000002</v>
      </c>
      <c r="G208" s="45">
        <v>5.0463060000000004</v>
      </c>
      <c r="H208" s="45">
        <v>3.2195689999999999</v>
      </c>
      <c r="I208" s="45">
        <v>4.1558320000000002</v>
      </c>
      <c r="J208" s="45"/>
      <c r="K208" s="45">
        <v>5.1356400000000004</v>
      </c>
      <c r="L208" s="45">
        <v>1.043976</v>
      </c>
      <c r="M208" s="45">
        <v>6.3613559999999998</v>
      </c>
      <c r="N208" s="45">
        <v>5.7133019999999997</v>
      </c>
      <c r="O208" s="45">
        <v>7.358816</v>
      </c>
      <c r="P208" s="45">
        <v>4.8624790000000004</v>
      </c>
      <c r="Q208" s="45">
        <v>5.8833320000000002</v>
      </c>
      <c r="R208" s="45">
        <v>3.0187219999999999</v>
      </c>
      <c r="S208" s="45">
        <v>5.8373340000000002</v>
      </c>
      <c r="T208" s="45">
        <v>2.1414610000000001</v>
      </c>
      <c r="U208" s="45">
        <v>4.9716839999999998</v>
      </c>
      <c r="V208" s="45">
        <v>7.0757199999999996</v>
      </c>
      <c r="W208" s="45"/>
      <c r="X208" s="45">
        <v>5.8119719999999999</v>
      </c>
      <c r="Y208" s="45">
        <v>6.8220179999999999</v>
      </c>
      <c r="Z208" s="45">
        <v>4.0927290000000003</v>
      </c>
      <c r="AA208" s="45">
        <v>3.180739</v>
      </c>
      <c r="AB208" s="45">
        <v>4.0727770000000003</v>
      </c>
      <c r="AC208" s="45">
        <v>8.6003989999999995</v>
      </c>
      <c r="AD208" s="45">
        <v>3.163208</v>
      </c>
      <c r="AE208" s="45">
        <v>9.2988350000000004</v>
      </c>
      <c r="AF208" s="45">
        <v>3.966936</v>
      </c>
      <c r="AG208" s="45">
        <v>6.9495480000000001</v>
      </c>
      <c r="AH208" s="45"/>
      <c r="AI208" s="45">
        <v>6.2040059999999997</v>
      </c>
      <c r="AJ208" s="45">
        <v>2.5945740000000002</v>
      </c>
      <c r="AK208" s="45">
        <v>3.7587109999999999</v>
      </c>
      <c r="AL208" s="45">
        <v>4.2133430000000001</v>
      </c>
      <c r="AM208" s="45">
        <v>2.6950720000000001</v>
      </c>
      <c r="AN208" s="45">
        <v>5.7537370000000001</v>
      </c>
      <c r="AO208" s="45">
        <v>4.567113</v>
      </c>
      <c r="AP208" s="45">
        <v>4.3724509999999999</v>
      </c>
      <c r="AQ208" s="45">
        <v>8.8683160000000001</v>
      </c>
      <c r="AR208" s="45"/>
      <c r="AS208" s="45">
        <v>4.5872510000000002</v>
      </c>
      <c r="AT208" s="45">
        <v>4.8329259999999996</v>
      </c>
      <c r="AU208" s="45">
        <v>6.5459820000000004</v>
      </c>
      <c r="AV208" s="45">
        <v>5.7806899999999999</v>
      </c>
      <c r="AW208" s="45">
        <v>4.5572489999999997</v>
      </c>
      <c r="AX208" s="45">
        <v>3.9004219999999998</v>
      </c>
      <c r="AY208" s="45">
        <v>4.2515470000000004</v>
      </c>
      <c r="AZ208" s="45">
        <v>4.489268</v>
      </c>
      <c r="BA208" s="45">
        <v>3.094595</v>
      </c>
      <c r="BB208" s="45">
        <v>3.4837259999999999</v>
      </c>
      <c r="BC208" s="45"/>
      <c r="BD208" s="45">
        <v>0.90639029999999998</v>
      </c>
      <c r="BE208" s="45">
        <v>6.1039440000000003</v>
      </c>
      <c r="BF208" s="45">
        <v>4.1472600000000002</v>
      </c>
      <c r="BG208" s="45">
        <v>2.2211349999999999</v>
      </c>
      <c r="BH208" s="45">
        <v>1.930129</v>
      </c>
      <c r="BI208" s="45">
        <v>3.5939779999999999</v>
      </c>
      <c r="BJ208" s="45">
        <v>2.8768889999999998</v>
      </c>
      <c r="BK208" s="45">
        <v>3.8111809999999999</v>
      </c>
      <c r="BL208" s="45">
        <v>2.6801460000000001</v>
      </c>
      <c r="BM208" s="45">
        <v>7.6431969999999998</v>
      </c>
      <c r="BN208" s="45"/>
      <c r="BO208" s="45">
        <v>2.952588</v>
      </c>
      <c r="BP208" s="45">
        <v>2.5041150000000001</v>
      </c>
      <c r="BQ208" s="45">
        <v>4.1656129999999996</v>
      </c>
      <c r="BR208" s="45">
        <v>3.4372889999999998</v>
      </c>
      <c r="BS208" s="45"/>
      <c r="BT208" s="45">
        <v>4.8273409999999997</v>
      </c>
      <c r="BU208" s="45">
        <v>3.9699450000000001</v>
      </c>
      <c r="BV208" s="45">
        <v>2.1698499999999998</v>
      </c>
      <c r="BW208" s="45"/>
      <c r="BX208" s="45">
        <v>3.622992</v>
      </c>
      <c r="BY208" s="45">
        <v>5.1369670000000003</v>
      </c>
      <c r="BZ208" s="45">
        <v>5.2096210000000003</v>
      </c>
      <c r="CA208" s="45">
        <v>5.5785</v>
      </c>
      <c r="CB208" s="45">
        <v>3.9455979999999999</v>
      </c>
      <c r="CC208" s="45">
        <v>5.5956859999999997</v>
      </c>
      <c r="CD208" s="45">
        <v>6.3648850000000001</v>
      </c>
      <c r="CE208" s="45">
        <v>1.7236769999999999</v>
      </c>
      <c r="CF208" s="45"/>
      <c r="CG208" s="45">
        <v>4.6842319999999997</v>
      </c>
      <c r="CH208" s="44">
        <f>AVERAGE(I208,L208,N208:O208,R208:S208,W208,Y208,AA208,AE208,AJ208,AL208,AN208:AO208,AS208,AU208:AX208,BB208:BC208,BE208:BF208,BJ208,BL208,BQ208,BZ208:CA208,CC208:CE208)</f>
        <v>4.7193062758620687</v>
      </c>
      <c r="CI208" s="42">
        <f t="shared" ref="CI208:CI209" si="56">AVERAGE(T208,AE208,O208,AQ208,AY208)</f>
        <v>6.383795000000001</v>
      </c>
      <c r="CJ208" s="42">
        <f t="shared" ref="CJ208:CJ209" si="57">AVERAGE(L208,N208,AS208,BJ208,BQ208)</f>
        <v>3.6774062000000001</v>
      </c>
    </row>
    <row r="209" spans="2:88" x14ac:dyDescent="0.3">
      <c r="B209" s="72">
        <v>206</v>
      </c>
      <c r="C209" s="57" t="s">
        <v>111</v>
      </c>
      <c r="D209" s="63" t="s">
        <v>272</v>
      </c>
      <c r="E209" s="58" t="s">
        <v>222</v>
      </c>
      <c r="F209" s="45">
        <v>10.33267</v>
      </c>
      <c r="G209" s="45">
        <v>18.643364999999999</v>
      </c>
      <c r="H209" s="45">
        <v>18.740402</v>
      </c>
      <c r="I209" s="45">
        <v>15.117526</v>
      </c>
      <c r="J209" s="45">
        <v>20.636001</v>
      </c>
      <c r="K209" s="45">
        <v>20.456855000000001</v>
      </c>
      <c r="L209" s="45">
        <v>15.455499</v>
      </c>
      <c r="M209" s="45">
        <v>8.9532290000000003</v>
      </c>
      <c r="N209" s="45">
        <v>14.696120000000001</v>
      </c>
      <c r="O209" s="45">
        <v>20.824816000000002</v>
      </c>
      <c r="P209" s="45">
        <v>8.4939719999999994</v>
      </c>
      <c r="Q209" s="45">
        <v>17.837319999999998</v>
      </c>
      <c r="R209" s="45">
        <v>16.900621999999998</v>
      </c>
      <c r="S209" s="45">
        <v>23.635684000000001</v>
      </c>
      <c r="T209" s="45">
        <v>15.33906</v>
      </c>
      <c r="U209" s="45">
        <v>17.751749</v>
      </c>
      <c r="V209" s="45">
        <v>20.052596999999999</v>
      </c>
      <c r="W209" s="45">
        <v>17.491379999999999</v>
      </c>
      <c r="X209" s="45">
        <v>13.741910000000001</v>
      </c>
      <c r="Y209" s="45">
        <v>20.013263000000002</v>
      </c>
      <c r="Z209" s="45">
        <v>11.210380000000001</v>
      </c>
      <c r="AA209" s="45">
        <v>18.362807</v>
      </c>
      <c r="AB209" s="45">
        <v>17.436474</v>
      </c>
      <c r="AC209" s="45">
        <v>15.70905</v>
      </c>
      <c r="AD209" s="45">
        <v>17.253585999999999</v>
      </c>
      <c r="AE209" s="45">
        <v>16.646132000000001</v>
      </c>
      <c r="AF209" s="45">
        <v>15.823194000000001</v>
      </c>
      <c r="AG209" s="45">
        <v>17.928166999999998</v>
      </c>
      <c r="AH209" s="45">
        <v>15.81498</v>
      </c>
      <c r="AI209" s="45">
        <v>15.340730000000001</v>
      </c>
      <c r="AJ209" s="45">
        <v>16.894857000000002</v>
      </c>
      <c r="AK209" s="45">
        <v>15.96898</v>
      </c>
      <c r="AL209" s="45">
        <v>19.578175000000002</v>
      </c>
      <c r="AM209" s="45">
        <v>11.521369999999999</v>
      </c>
      <c r="AN209" s="45">
        <v>18.065176999999998</v>
      </c>
      <c r="AO209" s="45">
        <v>19.629981000000001</v>
      </c>
      <c r="AP209" s="45">
        <v>14.889104</v>
      </c>
      <c r="AQ209" s="45">
        <v>18.303795000000001</v>
      </c>
      <c r="AR209" s="45">
        <v>14.796914000000001</v>
      </c>
      <c r="AS209" s="45">
        <v>17.924505</v>
      </c>
      <c r="AT209" s="45">
        <v>16.555171999999999</v>
      </c>
      <c r="AU209" s="45">
        <v>15.878819999999999</v>
      </c>
      <c r="AV209" s="45">
        <v>21.717167</v>
      </c>
      <c r="AW209" s="45">
        <v>17.965768000000001</v>
      </c>
      <c r="AX209" s="45">
        <v>20.497484999999998</v>
      </c>
      <c r="AY209" s="45">
        <v>14.440877</v>
      </c>
      <c r="AZ209" s="45">
        <v>19.905346000000002</v>
      </c>
      <c r="BA209" s="45">
        <v>16.794622</v>
      </c>
      <c r="BB209" s="45">
        <v>21.9778609</v>
      </c>
      <c r="BC209" s="45">
        <v>13.968767</v>
      </c>
      <c r="BD209" s="45">
        <v>17.246739999999999</v>
      </c>
      <c r="BE209" s="45">
        <v>18.759672000000002</v>
      </c>
      <c r="BF209" s="45">
        <v>13.702209999999999</v>
      </c>
      <c r="BG209" s="45">
        <v>13.203475000000001</v>
      </c>
      <c r="BH209" s="45">
        <v>16.800795000000001</v>
      </c>
      <c r="BI209" s="45">
        <v>15.709149999999999</v>
      </c>
      <c r="BJ209" s="45">
        <v>18.398578999999998</v>
      </c>
      <c r="BK209" s="45">
        <v>20.675962999999999</v>
      </c>
      <c r="BL209" s="45">
        <v>13.848979999999999</v>
      </c>
      <c r="BM209" s="45">
        <v>16.915991000000002</v>
      </c>
      <c r="BN209" s="45">
        <v>13.98784</v>
      </c>
      <c r="BO209" s="45">
        <v>16.877403999999999</v>
      </c>
      <c r="BP209" s="45">
        <v>15.055256</v>
      </c>
      <c r="BQ209" s="45">
        <v>19.367173999999999</v>
      </c>
      <c r="BR209" s="45">
        <v>12.134119999999999</v>
      </c>
      <c r="BS209" s="45">
        <v>13.915231</v>
      </c>
      <c r="BT209" s="45">
        <v>15.761148</v>
      </c>
      <c r="BU209" s="45">
        <v>19.879227</v>
      </c>
      <c r="BV209" s="45">
        <v>13.585324999999999</v>
      </c>
      <c r="BW209" s="45">
        <v>17.628329999999998</v>
      </c>
      <c r="BX209" s="45">
        <v>15.895919000000001</v>
      </c>
      <c r="BY209" s="45">
        <v>18.5901</v>
      </c>
      <c r="BZ209" s="45">
        <v>19.691970999999999</v>
      </c>
      <c r="CA209" s="45">
        <v>27.537671</v>
      </c>
      <c r="CB209" s="45">
        <v>16.164580000000001</v>
      </c>
      <c r="CC209" s="45">
        <v>22.996842999999998</v>
      </c>
      <c r="CD209" s="45">
        <v>14.643877</v>
      </c>
      <c r="CE209" s="45">
        <v>15.20077</v>
      </c>
      <c r="CF209" s="45">
        <v>11.2744</v>
      </c>
      <c r="CG209" s="45">
        <v>18.260984000000001</v>
      </c>
      <c r="CH209" s="44">
        <f>AVERAGE(I209,L209,N209:O209,R209:S209,W209,Y209,AA209,AE209,AJ209,AL209,AN209:AO209,AS209,AU209:AX209,BB209:BC209,BE209:BF209,BJ209,BL209,BQ209,BZ209:CA209,CC209:CE209)</f>
        <v>18.302908351612906</v>
      </c>
      <c r="CI209" s="42">
        <f t="shared" si="56"/>
        <v>17.110936000000002</v>
      </c>
      <c r="CJ209" s="42">
        <f t="shared" si="57"/>
        <v>17.168375400000002</v>
      </c>
    </row>
    <row r="210" spans="2:88" x14ac:dyDescent="0.3">
      <c r="B210" s="72">
        <v>207</v>
      </c>
      <c r="C210" s="57" t="s">
        <v>111</v>
      </c>
      <c r="D210" s="48"/>
      <c r="E210" s="48"/>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9"/>
      <c r="CJ210" s="49"/>
    </row>
    <row r="211" spans="2:88" x14ac:dyDescent="0.3">
      <c r="B211" s="72">
        <v>208</v>
      </c>
      <c r="C211" s="57" t="s">
        <v>111</v>
      </c>
      <c r="D211" s="48"/>
      <c r="E211" s="48"/>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9"/>
      <c r="CJ211" s="49"/>
    </row>
    <row r="212" spans="2:88" ht="19.2" x14ac:dyDescent="0.3">
      <c r="B212" s="72">
        <v>209</v>
      </c>
      <c r="C212" s="57" t="s">
        <v>117</v>
      </c>
      <c r="D212" s="67" t="s">
        <v>103</v>
      </c>
      <c r="E212" s="58"/>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c r="BN212" s="45"/>
      <c r="BO212" s="45"/>
      <c r="BP212" s="45"/>
      <c r="BQ212" s="45"/>
      <c r="BR212" s="45"/>
      <c r="BS212" s="45"/>
      <c r="BT212" s="45"/>
      <c r="BU212" s="45"/>
      <c r="BV212" s="45"/>
      <c r="BW212" s="45"/>
      <c r="BX212" s="45"/>
      <c r="BY212" s="45"/>
      <c r="BZ212" s="45"/>
      <c r="CA212" s="45"/>
      <c r="CB212" s="45"/>
      <c r="CC212" s="45"/>
      <c r="CD212" s="45"/>
      <c r="CE212" s="45"/>
      <c r="CF212" s="45"/>
      <c r="CG212" s="45"/>
      <c r="CH212" s="44"/>
      <c r="CI212" s="42"/>
      <c r="CJ212" s="42"/>
    </row>
    <row r="213" spans="2:88" ht="19.2" x14ac:dyDescent="0.3">
      <c r="B213" s="72">
        <v>210</v>
      </c>
      <c r="C213" s="57" t="s">
        <v>117</v>
      </c>
      <c r="D213" s="67" t="s">
        <v>186</v>
      </c>
      <c r="E213" s="58"/>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5"/>
      <c r="CD213" s="45"/>
      <c r="CE213" s="45"/>
      <c r="CF213" s="45"/>
      <c r="CG213" s="45"/>
      <c r="CH213" s="44"/>
      <c r="CI213" s="42"/>
      <c r="CJ213" s="42"/>
    </row>
    <row r="214" spans="2:88" ht="20.399999999999999" x14ac:dyDescent="0.3">
      <c r="B214" s="72">
        <v>211</v>
      </c>
      <c r="C214" s="57" t="s">
        <v>117</v>
      </c>
      <c r="D214" s="63" t="s">
        <v>273</v>
      </c>
      <c r="E214" s="58" t="s">
        <v>222</v>
      </c>
      <c r="F214" s="45">
        <v>10.05805</v>
      </c>
      <c r="G214" s="45">
        <v>11.20307</v>
      </c>
      <c r="H214" s="45">
        <v>16.835719999999998</v>
      </c>
      <c r="I214" s="45">
        <v>14.81725</v>
      </c>
      <c r="J214" s="45">
        <v>11.82718</v>
      </c>
      <c r="K214" s="45">
        <v>15.23166</v>
      </c>
      <c r="L214" s="45">
        <v>10.68717</v>
      </c>
      <c r="M214" s="45">
        <v>10.40727</v>
      </c>
      <c r="N214" s="45">
        <v>11.69079</v>
      </c>
      <c r="O214" s="45">
        <v>20.512899999999998</v>
      </c>
      <c r="P214" s="45">
        <v>10.29505</v>
      </c>
      <c r="Q214" s="45">
        <v>16.580159999999999</v>
      </c>
      <c r="R214" s="45">
        <v>12.4613</v>
      </c>
      <c r="S214" s="45">
        <v>12.809010000000001</v>
      </c>
      <c r="T214" s="45">
        <v>14.67404</v>
      </c>
      <c r="U214" s="45">
        <v>10.751989999999999</v>
      </c>
      <c r="V214" s="45">
        <v>8.6714889999999993</v>
      </c>
      <c r="W214" s="45">
        <v>16.898340000000001</v>
      </c>
      <c r="X214" s="45">
        <v>13.53973</v>
      </c>
      <c r="Y214" s="45">
        <v>16.249179999999999</v>
      </c>
      <c r="Z214" s="45">
        <v>15.06978</v>
      </c>
      <c r="AA214" s="45">
        <v>8.3253470000000007</v>
      </c>
      <c r="AB214" s="45">
        <v>7.8066880000000003</v>
      </c>
      <c r="AC214" s="45">
        <v>19.402930000000001</v>
      </c>
      <c r="AD214" s="45">
        <v>17.714269999999999</v>
      </c>
      <c r="AE214" s="45">
        <v>22.229109999999999</v>
      </c>
      <c r="AF214" s="45">
        <v>13.438420000000001</v>
      </c>
      <c r="AG214" s="45">
        <v>18.75151</v>
      </c>
      <c r="AH214" s="45">
        <v>16.626010000000001</v>
      </c>
      <c r="AI214" s="45">
        <v>11.665760000000001</v>
      </c>
      <c r="AJ214" s="45">
        <v>10.661899999999999</v>
      </c>
      <c r="AK214" s="45">
        <v>8.2979280000000006</v>
      </c>
      <c r="AL214" s="45">
        <v>24.338280000000001</v>
      </c>
      <c r="AM214" s="45">
        <v>7.2944839999999997</v>
      </c>
      <c r="AN214" s="45">
        <v>12.35375</v>
      </c>
      <c r="AO214" s="45">
        <v>14.899889999999999</v>
      </c>
      <c r="AP214" s="45">
        <v>15.26013</v>
      </c>
      <c r="AQ214" s="45">
        <v>14.60084</v>
      </c>
      <c r="AR214" s="45">
        <v>9.5247550000000007</v>
      </c>
      <c r="AS214" s="45">
        <v>9.4067050000000005</v>
      </c>
      <c r="AT214" s="45">
        <v>6.9936129999999999</v>
      </c>
      <c r="AU214" s="45">
        <v>13.54589</v>
      </c>
      <c r="AV214" s="45">
        <v>7.9737830000000001</v>
      </c>
      <c r="AW214" s="45">
        <v>9.8036379999999994</v>
      </c>
      <c r="AX214" s="45">
        <v>12.09613</v>
      </c>
      <c r="AY214" s="45">
        <v>14.431749999999999</v>
      </c>
      <c r="AZ214" s="45">
        <v>16.51116</v>
      </c>
      <c r="BA214" s="45">
        <v>17.529800000000002</v>
      </c>
      <c r="BB214" s="45">
        <v>13.56827</v>
      </c>
      <c r="BC214" s="45">
        <v>13.091530000000001</v>
      </c>
      <c r="BD214" s="45">
        <v>14.846780000000001</v>
      </c>
      <c r="BE214" s="45">
        <v>18.43018</v>
      </c>
      <c r="BF214" s="45">
        <v>11.236079999999999</v>
      </c>
      <c r="BG214" s="45">
        <v>7.0720910000000003</v>
      </c>
      <c r="BH214" s="45">
        <v>13.92273</v>
      </c>
      <c r="BI214" s="45">
        <v>16.352609999999999</v>
      </c>
      <c r="BJ214" s="45">
        <v>12.747820000000001</v>
      </c>
      <c r="BK214" s="45">
        <v>10.686730000000001</v>
      </c>
      <c r="BL214" s="45">
        <v>9.6403990000000004</v>
      </c>
      <c r="BM214" s="45">
        <v>12.637409999999999</v>
      </c>
      <c r="BN214" s="45">
        <v>0.9104061</v>
      </c>
      <c r="BO214" s="45">
        <v>12.83323</v>
      </c>
      <c r="BP214" s="45">
        <v>11.549480000000001</v>
      </c>
      <c r="BQ214" s="45">
        <v>6.8457249999999998</v>
      </c>
      <c r="BR214" s="45">
        <v>12.655609999999999</v>
      </c>
      <c r="BS214" s="45">
        <v>7.5990770000000003</v>
      </c>
      <c r="BT214" s="45">
        <v>15.964259999999999</v>
      </c>
      <c r="BU214" s="45">
        <v>10.64404</v>
      </c>
      <c r="BV214" s="45">
        <v>13.439349999999999</v>
      </c>
      <c r="BW214" s="45">
        <v>8.4589119999999998</v>
      </c>
      <c r="BX214" s="45">
        <v>18.488209999999999</v>
      </c>
      <c r="BY214" s="45">
        <v>6.8244109999999996</v>
      </c>
      <c r="BZ214" s="45">
        <v>14.25717</v>
      </c>
      <c r="CA214" s="45">
        <v>24.211390000000002</v>
      </c>
      <c r="CB214" s="45">
        <v>18.126100000000001</v>
      </c>
      <c r="CC214" s="45">
        <v>14.58052</v>
      </c>
      <c r="CD214" s="45">
        <v>7.9949680000000001</v>
      </c>
      <c r="CE214" s="45">
        <v>13.62018</v>
      </c>
      <c r="CF214" s="45">
        <v>12.516970000000001</v>
      </c>
      <c r="CG214" s="45">
        <v>14.223420000000001</v>
      </c>
      <c r="CH214" s="44">
        <f>AVERAGE(I214,L214,N214:O214,R214:S214,W214,Y214,AA214,AE214,AJ214,AL214,AN214:AO214,AS214,AU214:AX214,BB214:BC214,BE214:BF214,BJ214,BL214,BQ214,BZ214:CA214,CC214:CE214)</f>
        <v>13.612406290322577</v>
      </c>
      <c r="CI214" s="42">
        <f t="shared" ref="CI214:CI216" si="58">AVERAGE(T214,AE214,O214,AQ214,AY214)</f>
        <v>17.289728</v>
      </c>
      <c r="CJ214" s="42">
        <f t="shared" ref="CJ214:CJ216" si="59">AVERAGE(L214,N214,AS214,BJ214,BQ214)</f>
        <v>10.275642000000001</v>
      </c>
    </row>
    <row r="215" spans="2:88" ht="20.399999999999999" x14ac:dyDescent="0.3">
      <c r="B215" s="72">
        <v>212</v>
      </c>
      <c r="C215" s="57" t="s">
        <v>117</v>
      </c>
      <c r="D215" s="63" t="s">
        <v>233</v>
      </c>
      <c r="E215" s="58" t="s">
        <v>138</v>
      </c>
      <c r="F215" s="42">
        <v>94.6</v>
      </c>
      <c r="G215" s="42">
        <v>80.7</v>
      </c>
      <c r="H215" s="42">
        <v>72.400000000000006</v>
      </c>
      <c r="I215" s="42">
        <v>77.900000000000006</v>
      </c>
      <c r="J215" s="42">
        <v>82.3</v>
      </c>
      <c r="K215" s="42">
        <v>83</v>
      </c>
      <c r="L215" s="42">
        <v>80.3</v>
      </c>
      <c r="M215" s="42">
        <v>83.8</v>
      </c>
      <c r="N215" s="42">
        <v>69.099999999999994</v>
      </c>
      <c r="O215" s="42">
        <v>64</v>
      </c>
      <c r="P215" s="42">
        <v>92.9</v>
      </c>
      <c r="Q215" s="42">
        <v>85.2</v>
      </c>
      <c r="R215" s="42">
        <v>73</v>
      </c>
      <c r="S215" s="42">
        <v>69.8</v>
      </c>
      <c r="T215" s="42">
        <v>80.2</v>
      </c>
      <c r="U215" s="42">
        <v>84.4</v>
      </c>
      <c r="V215" s="42">
        <v>93</v>
      </c>
      <c r="W215" s="42">
        <v>73.099999999999994</v>
      </c>
      <c r="X215" s="42">
        <v>86.7</v>
      </c>
      <c r="Y215" s="42">
        <v>71.3</v>
      </c>
      <c r="Z215" s="42">
        <v>86.3</v>
      </c>
      <c r="AA215" s="42">
        <v>73.5</v>
      </c>
      <c r="AB215" s="42">
        <v>77.5</v>
      </c>
      <c r="AC215" s="42">
        <v>76.8</v>
      </c>
      <c r="AD215" s="42">
        <v>76.599999999999994</v>
      </c>
      <c r="AE215" s="42">
        <v>66.900000000000006</v>
      </c>
      <c r="AF215" s="42">
        <v>75.599999999999994</v>
      </c>
      <c r="AG215" s="42">
        <v>81.099999999999994</v>
      </c>
      <c r="AH215" s="42">
        <v>89.1</v>
      </c>
      <c r="AI215" s="42">
        <v>91.2</v>
      </c>
      <c r="AJ215" s="42">
        <v>76.7</v>
      </c>
      <c r="AK215" s="42">
        <v>83.5</v>
      </c>
      <c r="AL215" s="42">
        <v>68.599999999999994</v>
      </c>
      <c r="AM215" s="42">
        <v>90.2</v>
      </c>
      <c r="AN215" s="42">
        <v>79.3</v>
      </c>
      <c r="AO215" s="42">
        <v>73.400000000000006</v>
      </c>
      <c r="AP215" s="42">
        <v>80.7</v>
      </c>
      <c r="AQ215" s="42">
        <v>90.1</v>
      </c>
      <c r="AR215" s="42">
        <v>90.6</v>
      </c>
      <c r="AS215" s="42">
        <v>70.599999999999994</v>
      </c>
      <c r="AT215" s="42">
        <v>92.1</v>
      </c>
      <c r="AU215" s="42">
        <v>70</v>
      </c>
      <c r="AV215" s="42">
        <v>79.3</v>
      </c>
      <c r="AW215" s="42">
        <v>64.3</v>
      </c>
      <c r="AX215" s="42">
        <v>66.5</v>
      </c>
      <c r="AY215" s="42">
        <v>74.2</v>
      </c>
      <c r="AZ215" s="42">
        <v>76.2</v>
      </c>
      <c r="BA215" s="42">
        <v>87.9</v>
      </c>
      <c r="BB215" s="42">
        <v>69</v>
      </c>
      <c r="BC215" s="42">
        <v>78.599999999999994</v>
      </c>
      <c r="BD215" s="42">
        <v>79.5</v>
      </c>
      <c r="BE215" s="42">
        <v>70.099999999999994</v>
      </c>
      <c r="BF215" s="42">
        <v>78</v>
      </c>
      <c r="BG215" s="42">
        <v>89.2</v>
      </c>
      <c r="BH215" s="42">
        <v>89.8</v>
      </c>
      <c r="BI215" s="42">
        <v>89.6</v>
      </c>
      <c r="BJ215" s="42">
        <v>86.1</v>
      </c>
      <c r="BK215" s="42">
        <v>88.1</v>
      </c>
      <c r="BL215" s="42">
        <v>72</v>
      </c>
      <c r="BM215" s="42">
        <v>84.9</v>
      </c>
      <c r="BN215" s="42">
        <v>96.8</v>
      </c>
      <c r="BO215" s="42">
        <v>92</v>
      </c>
      <c r="BP215" s="42">
        <v>87.5</v>
      </c>
      <c r="BQ215" s="42">
        <v>69.099999999999994</v>
      </c>
      <c r="BR215" s="42">
        <v>92</v>
      </c>
      <c r="BS215" s="42">
        <v>89.9</v>
      </c>
      <c r="BT215" s="42">
        <v>81.7</v>
      </c>
      <c r="BU215" s="42">
        <v>89.6</v>
      </c>
      <c r="BV215" s="42">
        <v>87.1</v>
      </c>
      <c r="BW215" s="42">
        <v>78.8</v>
      </c>
      <c r="BX215" s="42">
        <v>84.3</v>
      </c>
      <c r="BY215" s="42">
        <v>93.5</v>
      </c>
      <c r="BZ215" s="42">
        <v>77.2</v>
      </c>
      <c r="CA215" s="42">
        <v>68.900000000000006</v>
      </c>
      <c r="CB215" s="42">
        <v>76.7</v>
      </c>
      <c r="CC215" s="42">
        <v>63</v>
      </c>
      <c r="CD215" s="42">
        <v>80.3</v>
      </c>
      <c r="CE215" s="42">
        <v>64.2</v>
      </c>
      <c r="CF215" s="42">
        <v>87.6</v>
      </c>
      <c r="CG215" s="42">
        <v>74.099999999999994</v>
      </c>
      <c r="CH215" s="44">
        <f>AVERAGE(I215,L215,N215:O215,R215:S215,W215,Y215,AA215,AE215,AJ215,AL215,AN215:AO215,AS215,AU215:AX215,BB215:BC215,BE215:BF215,BJ215,BL215,BQ215,BZ215:CA215,CC215:CE215)</f>
        <v>72.390322580645147</v>
      </c>
      <c r="CI215" s="42">
        <f t="shared" si="58"/>
        <v>75.080000000000013</v>
      </c>
      <c r="CJ215" s="42">
        <f t="shared" si="59"/>
        <v>75.039999999999992</v>
      </c>
    </row>
    <row r="216" spans="2:88" ht="20.399999999999999" x14ac:dyDescent="0.3">
      <c r="B216" s="72">
        <v>213</v>
      </c>
      <c r="C216" s="57" t="s">
        <v>117</v>
      </c>
      <c r="D216" s="63" t="s">
        <v>234</v>
      </c>
      <c r="E216" s="58" t="s">
        <v>138</v>
      </c>
      <c r="F216" s="42">
        <v>88.1</v>
      </c>
      <c r="G216" s="42">
        <v>72.7</v>
      </c>
      <c r="H216" s="42">
        <v>58.6</v>
      </c>
      <c r="I216" s="42">
        <v>65</v>
      </c>
      <c r="J216" s="42">
        <v>67.599999999999994</v>
      </c>
      <c r="K216" s="42">
        <v>68.2</v>
      </c>
      <c r="L216" s="42">
        <v>69.3</v>
      </c>
      <c r="M216" s="42">
        <v>76.099999999999994</v>
      </c>
      <c r="N216" s="42">
        <v>51.7</v>
      </c>
      <c r="O216" s="42">
        <v>52</v>
      </c>
      <c r="P216" s="42">
        <v>91.9</v>
      </c>
      <c r="Q216" s="42">
        <v>75.7</v>
      </c>
      <c r="R216" s="42">
        <v>59.2</v>
      </c>
      <c r="S216" s="42">
        <v>60.2</v>
      </c>
      <c r="T216" s="42">
        <v>71</v>
      </c>
      <c r="U216" s="42">
        <v>76.8</v>
      </c>
      <c r="V216" s="42">
        <v>91.7</v>
      </c>
      <c r="W216" s="42">
        <v>60.5</v>
      </c>
      <c r="X216" s="42">
        <v>75.7</v>
      </c>
      <c r="Y216" s="42">
        <v>54.4</v>
      </c>
      <c r="Z216" s="42">
        <v>83.4</v>
      </c>
      <c r="AA216" s="42">
        <v>59.8</v>
      </c>
      <c r="AB216" s="42">
        <v>70.2</v>
      </c>
      <c r="AC216" s="42">
        <v>66.599999999999994</v>
      </c>
      <c r="AD216" s="42">
        <v>61.9</v>
      </c>
      <c r="AE216" s="42">
        <v>60.7</v>
      </c>
      <c r="AF216" s="42">
        <v>61.3</v>
      </c>
      <c r="AG216" s="42">
        <v>70.099999999999994</v>
      </c>
      <c r="AH216" s="42">
        <v>77.400000000000006</v>
      </c>
      <c r="AI216" s="42">
        <v>84.4</v>
      </c>
      <c r="AJ216" s="42">
        <v>61.8</v>
      </c>
      <c r="AK216" s="42">
        <v>76.5</v>
      </c>
      <c r="AL216" s="42">
        <v>51.2</v>
      </c>
      <c r="AM216" s="42">
        <v>86.1</v>
      </c>
      <c r="AN216" s="42">
        <v>69.599999999999994</v>
      </c>
      <c r="AO216" s="42">
        <v>63</v>
      </c>
      <c r="AP216" s="42">
        <v>64.7</v>
      </c>
      <c r="AQ216" s="42">
        <v>80.5</v>
      </c>
      <c r="AR216" s="42">
        <v>77.900000000000006</v>
      </c>
      <c r="AS216" s="42">
        <v>60.7</v>
      </c>
      <c r="AT216" s="42">
        <v>83.2</v>
      </c>
      <c r="AU216" s="42">
        <v>56.1</v>
      </c>
      <c r="AV216" s="42">
        <v>59.2</v>
      </c>
      <c r="AW216" s="42">
        <v>45.3</v>
      </c>
      <c r="AX216" s="42">
        <v>47.6</v>
      </c>
      <c r="AY216" s="42">
        <v>66</v>
      </c>
      <c r="AZ216" s="42">
        <v>67.7</v>
      </c>
      <c r="BA216" s="42">
        <v>74.8</v>
      </c>
      <c r="BB216" s="42">
        <v>54.8</v>
      </c>
      <c r="BC216" s="42">
        <v>64.2</v>
      </c>
      <c r="BD216" s="42">
        <v>69.7</v>
      </c>
      <c r="BE216" s="42">
        <v>55.5</v>
      </c>
      <c r="BF216" s="42">
        <v>63.3</v>
      </c>
      <c r="BG216" s="42">
        <v>76.400000000000006</v>
      </c>
      <c r="BH216" s="42">
        <v>85.9</v>
      </c>
      <c r="BI216" s="42">
        <v>79.8</v>
      </c>
      <c r="BJ216" s="42">
        <v>73</v>
      </c>
      <c r="BK216" s="42">
        <v>84.2</v>
      </c>
      <c r="BL216" s="42">
        <v>61</v>
      </c>
      <c r="BM216" s="42">
        <v>80.5</v>
      </c>
      <c r="BN216" s="42">
        <v>89.9</v>
      </c>
      <c r="BO216" s="42">
        <v>84.2</v>
      </c>
      <c r="BP216" s="42">
        <v>81.900000000000006</v>
      </c>
      <c r="BQ216" s="42">
        <v>50.9</v>
      </c>
      <c r="BR216" s="42">
        <v>82</v>
      </c>
      <c r="BS216" s="42">
        <v>79.400000000000006</v>
      </c>
      <c r="BT216" s="42">
        <v>73.400000000000006</v>
      </c>
      <c r="BU216" s="42">
        <v>90</v>
      </c>
      <c r="BV216" s="42">
        <v>79.400000000000006</v>
      </c>
      <c r="BW216" s="42">
        <v>66.400000000000006</v>
      </c>
      <c r="BX216" s="42">
        <v>76.5</v>
      </c>
      <c r="BY216" s="42">
        <v>89.7</v>
      </c>
      <c r="BZ216" s="42">
        <v>61.8</v>
      </c>
      <c r="CA216" s="42">
        <v>51.7</v>
      </c>
      <c r="CB216" s="42">
        <v>63.3</v>
      </c>
      <c r="CC216" s="42">
        <v>52.7</v>
      </c>
      <c r="CD216" s="42">
        <v>69.400000000000006</v>
      </c>
      <c r="CE216" s="42">
        <v>46.5</v>
      </c>
      <c r="CF216" s="42">
        <v>86.5</v>
      </c>
      <c r="CG216" s="42">
        <v>61</v>
      </c>
      <c r="CH216" s="44">
        <f>AVERAGE(I216,L216,N216:O216,R216:S216,W216,Y216,AA216,AE216,AJ216,AL216,AN216:AO216,AS216,AU216:AX216,BB216:BC216,BE216:BF216,BJ216,BL216,BQ216,BZ216:CA216,CC216:CE216)</f>
        <v>58.454838709677425</v>
      </c>
      <c r="CI216" s="42">
        <f t="shared" si="58"/>
        <v>66.039999999999992</v>
      </c>
      <c r="CJ216" s="42">
        <f t="shared" si="59"/>
        <v>61.11999999999999</v>
      </c>
    </row>
    <row r="217" spans="2:88" ht="19.2" x14ac:dyDescent="0.3">
      <c r="B217" s="72">
        <v>214</v>
      </c>
      <c r="C217" s="57" t="s">
        <v>117</v>
      </c>
      <c r="D217" s="63"/>
      <c r="E217" s="58"/>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c r="CG217" s="42"/>
      <c r="CH217" s="44"/>
      <c r="CI217" s="42"/>
      <c r="CJ217" s="42"/>
    </row>
    <row r="218" spans="2:88" ht="19.2" x14ac:dyDescent="0.3">
      <c r="B218" s="72">
        <v>215</v>
      </c>
      <c r="C218" s="57" t="s">
        <v>117</v>
      </c>
      <c r="D218" s="63"/>
      <c r="E218" s="58"/>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c r="BA218" s="45"/>
      <c r="BB218" s="45"/>
      <c r="BC218" s="45"/>
      <c r="BD218" s="45"/>
      <c r="BE218" s="45"/>
      <c r="BF218" s="45"/>
      <c r="BG218" s="45"/>
      <c r="BH218" s="45"/>
      <c r="BI218" s="45"/>
      <c r="BJ218" s="45"/>
      <c r="BK218" s="45"/>
      <c r="BL218" s="45"/>
      <c r="BM218" s="45"/>
      <c r="BN218" s="45"/>
      <c r="BO218" s="45"/>
      <c r="BP218" s="45"/>
      <c r="BQ218" s="45"/>
      <c r="BR218" s="45"/>
      <c r="BS218" s="45"/>
      <c r="BT218" s="45"/>
      <c r="BU218" s="45"/>
      <c r="BV218" s="45"/>
      <c r="BW218" s="45"/>
      <c r="BX218" s="45"/>
      <c r="BY218" s="45"/>
      <c r="BZ218" s="45"/>
      <c r="CA218" s="45"/>
      <c r="CB218" s="45"/>
      <c r="CC218" s="45"/>
      <c r="CD218" s="45"/>
      <c r="CE218" s="45"/>
      <c r="CF218" s="45"/>
      <c r="CG218" s="45"/>
      <c r="CH218" s="44"/>
      <c r="CI218" s="42"/>
      <c r="CJ218" s="42"/>
    </row>
    <row r="219" spans="2:88" ht="19.2" x14ac:dyDescent="0.3">
      <c r="B219" s="72">
        <v>216</v>
      </c>
      <c r="C219" s="57" t="s">
        <v>117</v>
      </c>
      <c r="D219" s="67" t="s">
        <v>187</v>
      </c>
      <c r="E219" s="58"/>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A219" s="45"/>
      <c r="CB219" s="45"/>
      <c r="CC219" s="45"/>
      <c r="CD219" s="45"/>
      <c r="CE219" s="45"/>
      <c r="CF219" s="45"/>
      <c r="CG219" s="45"/>
      <c r="CH219" s="44"/>
      <c r="CI219" s="42"/>
      <c r="CJ219" s="42"/>
    </row>
    <row r="220" spans="2:88" ht="19.2" x14ac:dyDescent="0.3">
      <c r="B220" s="72">
        <v>217</v>
      </c>
      <c r="C220" s="57" t="s">
        <v>117</v>
      </c>
      <c r="D220" s="63" t="s">
        <v>274</v>
      </c>
      <c r="E220" s="58" t="s">
        <v>81</v>
      </c>
      <c r="F220" s="42">
        <v>46.4</v>
      </c>
      <c r="G220" s="42">
        <v>46</v>
      </c>
      <c r="H220" s="42">
        <v>41.6</v>
      </c>
      <c r="I220" s="42">
        <v>34.1</v>
      </c>
      <c r="J220" s="42">
        <v>40.5</v>
      </c>
      <c r="K220" s="42">
        <v>46.1</v>
      </c>
      <c r="L220" s="42">
        <v>35.700000000000003</v>
      </c>
      <c r="M220" s="42">
        <v>46.6</v>
      </c>
      <c r="N220" s="42">
        <v>41.9</v>
      </c>
      <c r="O220" s="42">
        <v>25.8</v>
      </c>
      <c r="P220" s="42">
        <v>57.5</v>
      </c>
      <c r="Q220" s="42">
        <v>47.8</v>
      </c>
      <c r="R220" s="42">
        <v>36.200000000000003</v>
      </c>
      <c r="S220" s="42">
        <v>27.3</v>
      </c>
      <c r="T220" s="42">
        <v>42.9</v>
      </c>
      <c r="U220" s="42">
        <v>50.1</v>
      </c>
      <c r="V220" s="42">
        <v>49.9</v>
      </c>
      <c r="W220" s="42">
        <v>22.6</v>
      </c>
      <c r="X220" s="42">
        <v>48.4</v>
      </c>
      <c r="Y220" s="42">
        <v>27.5</v>
      </c>
      <c r="Z220" s="42">
        <v>57.4</v>
      </c>
      <c r="AA220" s="42">
        <v>33.9</v>
      </c>
      <c r="AB220" s="42">
        <v>46.7</v>
      </c>
      <c r="AC220" s="42">
        <v>41.2</v>
      </c>
      <c r="AD220" s="42">
        <v>49.6</v>
      </c>
      <c r="AE220" s="42">
        <v>27.4</v>
      </c>
      <c r="AF220" s="42">
        <v>34</v>
      </c>
      <c r="AG220" s="42">
        <v>38.1</v>
      </c>
      <c r="AH220" s="42">
        <v>40.1</v>
      </c>
      <c r="AI220" s="42">
        <v>50.4</v>
      </c>
      <c r="AJ220" s="42">
        <v>29.2</v>
      </c>
      <c r="AK220" s="42">
        <v>51</v>
      </c>
      <c r="AL220" s="42">
        <v>25.4</v>
      </c>
      <c r="AM220" s="42">
        <v>46.3</v>
      </c>
      <c r="AN220" s="42">
        <v>30.7</v>
      </c>
      <c r="AO220" s="42">
        <v>34.6</v>
      </c>
      <c r="AP220" s="42">
        <v>35</v>
      </c>
      <c r="AQ220" s="42">
        <v>50.5</v>
      </c>
      <c r="AR220" s="42">
        <v>43.1</v>
      </c>
      <c r="AS220" s="42">
        <v>28.1</v>
      </c>
      <c r="AT220" s="42">
        <v>52.4</v>
      </c>
      <c r="AU220" s="42">
        <v>33.9</v>
      </c>
      <c r="AV220" s="42">
        <v>36.799999999999997</v>
      </c>
      <c r="AW220" s="42">
        <v>30.2</v>
      </c>
      <c r="AX220" s="42">
        <v>29.1</v>
      </c>
      <c r="AY220" s="42">
        <v>39.4</v>
      </c>
      <c r="AZ220" s="42">
        <v>37.1</v>
      </c>
      <c r="BA220" s="42">
        <v>45.8</v>
      </c>
      <c r="BB220" s="42">
        <v>33</v>
      </c>
      <c r="BC220" s="42">
        <v>26.3</v>
      </c>
      <c r="BD220" s="42">
        <v>37.9</v>
      </c>
      <c r="BE220" s="42">
        <v>23</v>
      </c>
      <c r="BF220" s="42">
        <v>38.700000000000003</v>
      </c>
      <c r="BG220" s="42">
        <v>47.4</v>
      </c>
      <c r="BH220" s="42">
        <v>46.5</v>
      </c>
      <c r="BI220" s="42">
        <v>48.7</v>
      </c>
      <c r="BJ220" s="42">
        <v>37.6</v>
      </c>
      <c r="BK220" s="42">
        <v>53.8</v>
      </c>
      <c r="BL220" s="42">
        <v>29</v>
      </c>
      <c r="BM220" s="42">
        <v>49.2</v>
      </c>
      <c r="BN220" s="42">
        <v>62.1</v>
      </c>
      <c r="BO220" s="42">
        <v>54.5</v>
      </c>
      <c r="BP220" s="42">
        <v>49.4</v>
      </c>
      <c r="BQ220" s="42">
        <v>35.6</v>
      </c>
      <c r="BR220" s="42">
        <v>46.1</v>
      </c>
      <c r="BS220" s="42">
        <v>43.7</v>
      </c>
      <c r="BT220" s="42">
        <v>43.8</v>
      </c>
      <c r="BU220" s="42">
        <v>49.3</v>
      </c>
      <c r="BV220" s="42">
        <v>47</v>
      </c>
      <c r="BW220" s="42">
        <v>49.6</v>
      </c>
      <c r="BX220" s="42">
        <v>39.700000000000003</v>
      </c>
      <c r="BY220" s="42">
        <v>59.7</v>
      </c>
      <c r="BZ220" s="42">
        <v>38.299999999999997</v>
      </c>
      <c r="CA220" s="42">
        <v>28.1</v>
      </c>
      <c r="CB220" s="42">
        <v>41</v>
      </c>
      <c r="CC220" s="42">
        <v>29.1</v>
      </c>
      <c r="CD220" s="42">
        <v>32.1</v>
      </c>
      <c r="CE220" s="42">
        <v>38</v>
      </c>
      <c r="CF220" s="42">
        <v>55.4</v>
      </c>
      <c r="CG220" s="42">
        <v>34.299999999999997</v>
      </c>
      <c r="CH220" s="44">
        <f>AVERAGE(I220,L220,N220:O220,R220:S220,W220,Y220,AA220,AE220,AJ220,AL220,AN220:AO220,AS220,AU220:AX220,BB220:BC220,BE220:BF220,BJ220,BL220,BQ220,BZ220:CA220,CC220:CE220)</f>
        <v>31.587096774193554</v>
      </c>
      <c r="CI220" s="42">
        <f t="shared" ref="CI220:CI221" si="60">AVERAGE(T220,AE220,O220,AQ220,AY220)</f>
        <v>37.200000000000003</v>
      </c>
      <c r="CJ220" s="42">
        <f t="shared" ref="CJ220:CJ221" si="61">AVERAGE(L220,N220,AS220,BJ220,BQ220)</f>
        <v>35.779999999999994</v>
      </c>
    </row>
    <row r="221" spans="2:88" ht="20.399999999999999" x14ac:dyDescent="0.3">
      <c r="B221" s="72">
        <v>218</v>
      </c>
      <c r="C221" s="57" t="s">
        <v>117</v>
      </c>
      <c r="D221" s="63" t="s">
        <v>275</v>
      </c>
      <c r="E221" s="58" t="s">
        <v>81</v>
      </c>
      <c r="F221" s="42">
        <v>63.4</v>
      </c>
      <c r="G221" s="42">
        <v>50.2</v>
      </c>
      <c r="H221" s="42">
        <v>51.9</v>
      </c>
      <c r="I221" s="42">
        <v>50.4</v>
      </c>
      <c r="J221" s="42">
        <v>68</v>
      </c>
      <c r="K221" s="42">
        <v>62</v>
      </c>
      <c r="L221" s="42">
        <v>58.5</v>
      </c>
      <c r="M221" s="42">
        <v>64.400000000000006</v>
      </c>
      <c r="N221" s="42">
        <v>55.9</v>
      </c>
      <c r="O221" s="42">
        <v>35.6</v>
      </c>
      <c r="P221" s="42">
        <v>69</v>
      </c>
      <c r="Q221" s="42">
        <v>60</v>
      </c>
      <c r="R221" s="42">
        <v>53.7</v>
      </c>
      <c r="S221" s="42">
        <v>38.1</v>
      </c>
      <c r="T221" s="42">
        <v>56.9</v>
      </c>
      <c r="U221" s="42">
        <v>67.8</v>
      </c>
      <c r="V221" s="42">
        <v>57.7</v>
      </c>
      <c r="W221" s="42">
        <v>42.6</v>
      </c>
      <c r="X221" s="42">
        <v>62.2</v>
      </c>
      <c r="Y221" s="42">
        <v>40.299999999999997</v>
      </c>
      <c r="Z221" s="42">
        <v>72</v>
      </c>
      <c r="AA221" s="42">
        <v>46.9</v>
      </c>
      <c r="AB221" s="42">
        <v>62.2</v>
      </c>
      <c r="AC221" s="42">
        <v>57.4</v>
      </c>
      <c r="AD221" s="42">
        <v>59</v>
      </c>
      <c r="AE221" s="42">
        <v>26.4</v>
      </c>
      <c r="AF221" s="42">
        <v>48.9</v>
      </c>
      <c r="AG221" s="42">
        <v>54.9</v>
      </c>
      <c r="AH221" s="42">
        <v>68.2</v>
      </c>
      <c r="AI221" s="42">
        <v>66.599999999999994</v>
      </c>
      <c r="AJ221" s="42">
        <v>52.9</v>
      </c>
      <c r="AK221" s="42">
        <v>67.400000000000006</v>
      </c>
      <c r="AL221" s="42">
        <v>43.3</v>
      </c>
      <c r="AM221" s="42">
        <v>65.8</v>
      </c>
      <c r="AN221" s="42">
        <v>48.3</v>
      </c>
      <c r="AO221" s="42">
        <v>46.3</v>
      </c>
      <c r="AP221" s="42">
        <v>61.4</v>
      </c>
      <c r="AQ221" s="42">
        <v>66.7</v>
      </c>
      <c r="AR221" s="42">
        <v>68.599999999999994</v>
      </c>
      <c r="AS221" s="42">
        <v>40.5</v>
      </c>
      <c r="AT221" s="42">
        <v>72.099999999999994</v>
      </c>
      <c r="AU221" s="42">
        <v>53.1</v>
      </c>
      <c r="AV221" s="42">
        <v>48.5</v>
      </c>
      <c r="AW221" s="42">
        <v>58.6</v>
      </c>
      <c r="AX221" s="42">
        <v>44.5</v>
      </c>
      <c r="AY221" s="42">
        <v>52.9</v>
      </c>
      <c r="AZ221" s="42">
        <v>59.8</v>
      </c>
      <c r="BA221" s="42">
        <v>56</v>
      </c>
      <c r="BB221" s="42">
        <v>41.7</v>
      </c>
      <c r="BC221" s="42">
        <v>54.4</v>
      </c>
      <c r="BD221" s="42">
        <v>61.8</v>
      </c>
      <c r="BE221" s="42">
        <v>47.9</v>
      </c>
      <c r="BF221" s="42">
        <v>50.5</v>
      </c>
      <c r="BG221" s="42">
        <v>73.3</v>
      </c>
      <c r="BH221" s="42">
        <v>60.9</v>
      </c>
      <c r="BI221" s="42">
        <v>61.6</v>
      </c>
      <c r="BJ221" s="42">
        <v>55.8</v>
      </c>
      <c r="BK221" s="42">
        <v>50.3</v>
      </c>
      <c r="BL221" s="42">
        <v>59.4</v>
      </c>
      <c r="BM221" s="42">
        <v>69.3</v>
      </c>
      <c r="BN221" s="42">
        <v>66.099999999999994</v>
      </c>
      <c r="BO221" s="42">
        <v>71.400000000000006</v>
      </c>
      <c r="BP221" s="42">
        <v>59.3</v>
      </c>
      <c r="BQ221" s="42">
        <v>54.4</v>
      </c>
      <c r="BR221" s="42">
        <v>71.3</v>
      </c>
      <c r="BS221" s="42">
        <v>69.3</v>
      </c>
      <c r="BT221" s="42">
        <v>65.599999999999994</v>
      </c>
      <c r="BU221" s="42">
        <v>58.2</v>
      </c>
      <c r="BV221" s="42">
        <v>56</v>
      </c>
      <c r="BW221" s="42">
        <v>63.1</v>
      </c>
      <c r="BX221" s="42">
        <v>56.3</v>
      </c>
      <c r="BY221" s="42">
        <v>69</v>
      </c>
      <c r="BZ221" s="42">
        <v>54.1</v>
      </c>
      <c r="CA221" s="42">
        <v>36.9</v>
      </c>
      <c r="CB221" s="42">
        <v>53</v>
      </c>
      <c r="CC221" s="42">
        <v>49.8</v>
      </c>
      <c r="CD221" s="42">
        <v>63.2</v>
      </c>
      <c r="CE221" s="42">
        <v>57.9</v>
      </c>
      <c r="CF221" s="42">
        <v>73.2</v>
      </c>
      <c r="CG221" s="42">
        <v>50.5</v>
      </c>
      <c r="CH221" s="44">
        <f>AVERAGE(I221,L221,N221:O221,R221:S221,W221,Y221,AA221,AE221,AJ221,AL221,AN221:AO221,AS221,AU221:AX221,BB221:BC221,BE221:BF221,BJ221,BL221,BQ221,BZ221:CA221,CC221:CE221)</f>
        <v>48.722580645161301</v>
      </c>
      <c r="CI221" s="42">
        <f t="shared" si="60"/>
        <v>47.7</v>
      </c>
      <c r="CJ221" s="42">
        <f t="shared" si="61"/>
        <v>53.019999999999996</v>
      </c>
    </row>
    <row r="222" spans="2:88" ht="19.2" x14ac:dyDescent="0.3">
      <c r="B222" s="72">
        <v>219</v>
      </c>
      <c r="C222" s="57" t="s">
        <v>117</v>
      </c>
      <c r="D222" s="63"/>
      <c r="E222" s="58"/>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42"/>
      <c r="CG222" s="42"/>
      <c r="CH222" s="44"/>
      <c r="CI222" s="42"/>
      <c r="CJ222" s="42"/>
    </row>
    <row r="223" spans="2:88" ht="19.2" x14ac:dyDescent="0.3">
      <c r="B223" s="72">
        <v>220</v>
      </c>
      <c r="C223" s="57" t="s">
        <v>117</v>
      </c>
      <c r="D223" s="63"/>
      <c r="E223" s="58"/>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A223" s="45"/>
      <c r="CB223" s="45"/>
      <c r="CC223" s="45"/>
      <c r="CD223" s="45"/>
      <c r="CE223" s="45"/>
      <c r="CF223" s="45"/>
      <c r="CG223" s="45"/>
      <c r="CH223" s="44"/>
      <c r="CI223" s="42"/>
      <c r="CJ223" s="42"/>
    </row>
    <row r="224" spans="2:88" ht="28.8" x14ac:dyDescent="0.3">
      <c r="B224" s="72">
        <v>221</v>
      </c>
      <c r="C224" s="57" t="s">
        <v>117</v>
      </c>
      <c r="D224" s="67" t="s">
        <v>188</v>
      </c>
      <c r="E224" s="58"/>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42"/>
      <c r="CG224" s="42"/>
      <c r="CH224" s="47"/>
      <c r="CI224" s="42"/>
      <c r="CJ224" s="42"/>
    </row>
    <row r="225" spans="1:88" ht="19.2" x14ac:dyDescent="0.3">
      <c r="B225" s="72">
        <v>222</v>
      </c>
      <c r="C225" s="57" t="s">
        <v>117</v>
      </c>
      <c r="D225" s="63" t="s">
        <v>276</v>
      </c>
      <c r="E225" s="58" t="s">
        <v>222</v>
      </c>
      <c r="F225" s="42">
        <v>7.5241360000000004</v>
      </c>
      <c r="G225" s="42">
        <v>10.75142</v>
      </c>
      <c r="H225" s="42">
        <v>9.5498200000000004</v>
      </c>
      <c r="I225" s="42">
        <v>11.79373</v>
      </c>
      <c r="J225" s="42">
        <v>9.2590029999999999</v>
      </c>
      <c r="K225" s="42">
        <v>13.02671</v>
      </c>
      <c r="L225" s="42">
        <v>7.0452459999999997</v>
      </c>
      <c r="M225" s="42">
        <v>11.74907</v>
      </c>
      <c r="N225" s="42">
        <v>8.3168299999999995</v>
      </c>
      <c r="O225" s="42">
        <v>13.07076</v>
      </c>
      <c r="P225" s="42">
        <v>10.03121</v>
      </c>
      <c r="Q225" s="42">
        <v>10.580109999999999</v>
      </c>
      <c r="R225" s="42">
        <v>11.101319999999999</v>
      </c>
      <c r="S225" s="42">
        <v>12.454700000000001</v>
      </c>
      <c r="T225" s="42">
        <v>13.09365</v>
      </c>
      <c r="U225" s="42">
        <v>10.04074</v>
      </c>
      <c r="V225" s="42">
        <v>8.8209320000000009</v>
      </c>
      <c r="W225" s="42">
        <v>11.79083</v>
      </c>
      <c r="X225" s="42">
        <v>9.4185440000000007</v>
      </c>
      <c r="Y225" s="42">
        <v>14.89461</v>
      </c>
      <c r="Z225" s="42">
        <v>11.87588</v>
      </c>
      <c r="AA225" s="42">
        <v>7.2043030000000003</v>
      </c>
      <c r="AB225" s="42">
        <v>5.9807790000000001</v>
      </c>
      <c r="AC225" s="42">
        <v>15.47695</v>
      </c>
      <c r="AD225" s="42">
        <v>12.72146</v>
      </c>
      <c r="AE225" s="42">
        <v>17.083480000000002</v>
      </c>
      <c r="AF225" s="42">
        <v>12.592079999999999</v>
      </c>
      <c r="AG225" s="42">
        <v>12.986829999999999</v>
      </c>
      <c r="AH225" s="42">
        <v>10.51829</v>
      </c>
      <c r="AI225" s="42">
        <v>8.7693340000000006</v>
      </c>
      <c r="AJ225" s="42">
        <v>12.0352</v>
      </c>
      <c r="AK225" s="42">
        <v>8.3644639999999999</v>
      </c>
      <c r="AL225" s="42">
        <v>11.03622</v>
      </c>
      <c r="AM225" s="42">
        <v>4.6591440000000004</v>
      </c>
      <c r="AN225" s="42">
        <v>7.8021700000000003</v>
      </c>
      <c r="AO225" s="42">
        <v>14.783379999999999</v>
      </c>
      <c r="AP225" s="42">
        <v>18.128060000000001</v>
      </c>
      <c r="AQ225" s="42">
        <v>14.0479</v>
      </c>
      <c r="AR225" s="42">
        <v>10.75034</v>
      </c>
      <c r="AS225" s="42">
        <v>11.39654</v>
      </c>
      <c r="AT225" s="42">
        <v>8.5443160000000002</v>
      </c>
      <c r="AU225" s="42">
        <v>7.245844</v>
      </c>
      <c r="AV225" s="42">
        <v>9.5917619999999992</v>
      </c>
      <c r="AW225" s="42">
        <v>11.74935</v>
      </c>
      <c r="AX225" s="42">
        <v>11.619300000000001</v>
      </c>
      <c r="AY225" s="42">
        <v>14.225490000000001</v>
      </c>
      <c r="AZ225" s="42">
        <v>15.909979999999999</v>
      </c>
      <c r="BA225" s="42">
        <v>12.783670000000001</v>
      </c>
      <c r="BB225" s="42">
        <v>6.7157549999999997</v>
      </c>
      <c r="BC225" s="42">
        <v>9.6242059999999992</v>
      </c>
      <c r="BD225" s="42">
        <v>7.5899789999999996</v>
      </c>
      <c r="BE225" s="42">
        <v>12.998760000000001</v>
      </c>
      <c r="BF225" s="42">
        <v>16.592970000000001</v>
      </c>
      <c r="BG225" s="42">
        <v>8.7609680000000001</v>
      </c>
      <c r="BH225" s="42">
        <v>9.5380260000000003</v>
      </c>
      <c r="BI225" s="42">
        <v>8.1841080000000002</v>
      </c>
      <c r="BJ225" s="42">
        <v>9.3390930000000001</v>
      </c>
      <c r="BK225" s="42">
        <v>13.12824</v>
      </c>
      <c r="BL225" s="42">
        <v>7.6083970000000001</v>
      </c>
      <c r="BM225" s="42">
        <v>13.1858</v>
      </c>
      <c r="BN225" s="42">
        <v>3.5917089999999998</v>
      </c>
      <c r="BO225" s="42">
        <v>3.9525549999999998</v>
      </c>
      <c r="BP225" s="42">
        <v>6.5993050000000002</v>
      </c>
      <c r="BQ225" s="42">
        <v>4.92516</v>
      </c>
      <c r="BR225" s="42">
        <v>10.495089999999999</v>
      </c>
      <c r="BS225" s="42">
        <v>4.4121730000000001</v>
      </c>
      <c r="BT225" s="42">
        <v>17.119720000000001</v>
      </c>
      <c r="BU225" s="42"/>
      <c r="BV225" s="42">
        <v>13.330819999999999</v>
      </c>
      <c r="BW225" s="42">
        <v>9.2313089999999995</v>
      </c>
      <c r="BX225" s="42">
        <v>12.66489</v>
      </c>
      <c r="BY225" s="42">
        <v>7.9123559999999999</v>
      </c>
      <c r="BZ225" s="42">
        <v>9.4694690000000001</v>
      </c>
      <c r="CA225" s="42">
        <v>13.1715</v>
      </c>
      <c r="CB225" s="42">
        <v>13.477639999999999</v>
      </c>
      <c r="CC225" s="42">
        <v>12.36617</v>
      </c>
      <c r="CD225" s="42">
        <v>7.9545659999999998</v>
      </c>
      <c r="CE225" s="42">
        <v>11.61368</v>
      </c>
      <c r="CF225" s="42">
        <v>11.194520000000001</v>
      </c>
      <c r="CG225" s="42">
        <v>10.983599999999999</v>
      </c>
      <c r="CH225" s="44">
        <f t="shared" ref="CH225:CH228" si="62">AVERAGE(I225,L225,N225:O225,R225:S225,W225,Y225,AA225,AE225,AJ225,AL225,AN225:AO225,AS225,AU225:AX225,BB225:BC225,BE225:BF225,BJ225,BL225,BQ225,BZ225:CA225,CC225:CE225)</f>
        <v>10.786945193548386</v>
      </c>
      <c r="CI225" s="42">
        <f t="shared" ref="CI225:CI228" si="63">AVERAGE(T225,AE225,O225,AQ225,AY225)</f>
        <v>14.304255999999999</v>
      </c>
      <c r="CJ225" s="42">
        <f t="shared" ref="CJ225:CJ228" si="64">AVERAGE(L225,N225,AS225,BJ225,BQ225)</f>
        <v>8.2045737999999986</v>
      </c>
    </row>
    <row r="226" spans="1:88" ht="20.399999999999999" x14ac:dyDescent="0.3">
      <c r="B226" s="72">
        <v>223</v>
      </c>
      <c r="C226" s="57" t="s">
        <v>117</v>
      </c>
      <c r="D226" s="63" t="s">
        <v>277</v>
      </c>
      <c r="E226" s="58" t="s">
        <v>83</v>
      </c>
      <c r="F226" s="45">
        <v>50.8</v>
      </c>
      <c r="G226" s="45">
        <v>51.4</v>
      </c>
      <c r="H226" s="45">
        <v>49.6</v>
      </c>
      <c r="I226" s="45">
        <v>47.5</v>
      </c>
      <c r="J226" s="45">
        <v>42.9</v>
      </c>
      <c r="K226" s="45">
        <v>45</v>
      </c>
      <c r="L226" s="45">
        <v>47.7</v>
      </c>
      <c r="M226" s="45">
        <v>44.2</v>
      </c>
      <c r="N226" s="45">
        <v>47.8</v>
      </c>
      <c r="O226" s="45">
        <v>35.5</v>
      </c>
      <c r="P226" s="45">
        <v>64.5</v>
      </c>
      <c r="Q226" s="45">
        <v>47.9</v>
      </c>
      <c r="R226" s="45">
        <v>43</v>
      </c>
      <c r="S226" s="45">
        <v>38.799999999999997</v>
      </c>
      <c r="T226" s="45">
        <v>48.7</v>
      </c>
      <c r="U226" s="45">
        <v>52.2</v>
      </c>
      <c r="V226" s="45">
        <v>55.5</v>
      </c>
      <c r="W226" s="45">
        <v>40.5</v>
      </c>
      <c r="X226" s="45">
        <v>43.1</v>
      </c>
      <c r="Y226" s="45">
        <v>38.299999999999997</v>
      </c>
      <c r="Z226" s="45">
        <v>57.2</v>
      </c>
      <c r="AA226" s="45">
        <v>44.5</v>
      </c>
      <c r="AB226" s="45">
        <v>55.5</v>
      </c>
      <c r="AC226" s="45">
        <v>42.6</v>
      </c>
      <c r="AD226" s="45">
        <v>47.7</v>
      </c>
      <c r="AE226" s="45">
        <v>42</v>
      </c>
      <c r="AF226" s="45">
        <v>45.7</v>
      </c>
      <c r="AG226" s="45">
        <v>41.8</v>
      </c>
      <c r="AH226" s="45">
        <v>48.9</v>
      </c>
      <c r="AI226" s="45">
        <v>55.6</v>
      </c>
      <c r="AJ226" s="45">
        <v>37</v>
      </c>
      <c r="AK226" s="45">
        <v>54</v>
      </c>
      <c r="AL226" s="45">
        <v>35.4</v>
      </c>
      <c r="AM226" s="45">
        <v>50.5</v>
      </c>
      <c r="AN226" s="45">
        <v>40.200000000000003</v>
      </c>
      <c r="AO226" s="45">
        <v>40.200000000000003</v>
      </c>
      <c r="AP226" s="45">
        <v>41.1</v>
      </c>
      <c r="AQ226" s="45">
        <v>47.6</v>
      </c>
      <c r="AR226" s="45">
        <v>43.9</v>
      </c>
      <c r="AS226" s="45">
        <v>43.1</v>
      </c>
      <c r="AT226" s="45">
        <v>49.7</v>
      </c>
      <c r="AU226" s="45">
        <v>35.4</v>
      </c>
      <c r="AV226" s="45">
        <v>39.299999999999997</v>
      </c>
      <c r="AW226" s="45">
        <v>41</v>
      </c>
      <c r="AX226" s="45">
        <v>36.4</v>
      </c>
      <c r="AY226" s="45">
        <v>47.3</v>
      </c>
      <c r="AZ226" s="45">
        <v>40.799999999999997</v>
      </c>
      <c r="BA226" s="45">
        <v>50.4</v>
      </c>
      <c r="BB226" s="45">
        <v>40.9</v>
      </c>
      <c r="BC226" s="45">
        <v>34.200000000000003</v>
      </c>
      <c r="BD226" s="45">
        <v>44.2</v>
      </c>
      <c r="BE226" s="45">
        <v>37.700000000000003</v>
      </c>
      <c r="BF226" s="45">
        <v>38</v>
      </c>
      <c r="BG226" s="45">
        <v>53.2</v>
      </c>
      <c r="BH226" s="45">
        <v>45.3</v>
      </c>
      <c r="BI226" s="45">
        <v>47.6</v>
      </c>
      <c r="BJ226" s="45">
        <v>47.9</v>
      </c>
      <c r="BK226" s="45">
        <v>46.2</v>
      </c>
      <c r="BL226" s="45">
        <v>44.1</v>
      </c>
      <c r="BM226" s="45">
        <v>53.2</v>
      </c>
      <c r="BN226" s="45">
        <v>63</v>
      </c>
      <c r="BO226" s="45">
        <v>47.8</v>
      </c>
      <c r="BP226" s="45">
        <v>54.7</v>
      </c>
      <c r="BQ226" s="45">
        <v>46.6</v>
      </c>
      <c r="BR226" s="45">
        <v>46.7</v>
      </c>
      <c r="BS226" s="45">
        <v>51.3</v>
      </c>
      <c r="BT226" s="45">
        <v>41.9</v>
      </c>
      <c r="BU226" s="45">
        <v>53.2</v>
      </c>
      <c r="BV226" s="45">
        <v>48.8</v>
      </c>
      <c r="BW226" s="45">
        <v>53.9</v>
      </c>
      <c r="BX226" s="45">
        <v>44.9</v>
      </c>
      <c r="BY226" s="45">
        <v>53.1</v>
      </c>
      <c r="BZ226" s="45">
        <v>42</v>
      </c>
      <c r="CA226" s="45">
        <v>35.200000000000003</v>
      </c>
      <c r="CB226" s="45">
        <v>44.9</v>
      </c>
      <c r="CC226" s="45">
        <v>37.299999999999997</v>
      </c>
      <c r="CD226" s="45">
        <v>41.8</v>
      </c>
      <c r="CE226" s="45">
        <v>42.4</v>
      </c>
      <c r="CF226" s="45">
        <v>50</v>
      </c>
      <c r="CG226" s="45">
        <f>AVERAGE(F226:CF226)</f>
        <v>45.844303797468349</v>
      </c>
      <c r="CH226" s="44">
        <f t="shared" si="62"/>
        <v>40.700000000000003</v>
      </c>
      <c r="CI226" s="42">
        <f t="shared" si="63"/>
        <v>44.220000000000006</v>
      </c>
      <c r="CJ226" s="42">
        <f t="shared" si="64"/>
        <v>46.62</v>
      </c>
    </row>
    <row r="227" spans="1:88" ht="20.399999999999999" x14ac:dyDescent="0.3">
      <c r="B227" s="72">
        <v>224</v>
      </c>
      <c r="C227" s="57" t="s">
        <v>117</v>
      </c>
      <c r="D227" s="63" t="s">
        <v>120</v>
      </c>
      <c r="E227" s="58" t="s">
        <v>82</v>
      </c>
      <c r="F227" s="42">
        <v>53.8</v>
      </c>
      <c r="G227" s="42">
        <v>60.7</v>
      </c>
      <c r="H227" s="42">
        <v>55.1</v>
      </c>
      <c r="I227" s="42">
        <v>56.4</v>
      </c>
      <c r="J227" s="42">
        <v>47.3</v>
      </c>
      <c r="K227" s="42">
        <v>61.1</v>
      </c>
      <c r="L227" s="42">
        <v>53</v>
      </c>
      <c r="M227" s="42">
        <v>66.400000000000006</v>
      </c>
      <c r="N227" s="42">
        <v>54.4</v>
      </c>
      <c r="O227" s="42">
        <v>51.1</v>
      </c>
      <c r="P227" s="42">
        <v>70.3</v>
      </c>
      <c r="Q227" s="42">
        <v>57.6</v>
      </c>
      <c r="R227" s="42">
        <v>44.5</v>
      </c>
      <c r="S227" s="42">
        <v>52.3</v>
      </c>
      <c r="T227" s="42">
        <v>51.3</v>
      </c>
      <c r="U227" s="42">
        <v>59.3</v>
      </c>
      <c r="V227" s="42">
        <v>58.6</v>
      </c>
      <c r="W227" s="42">
        <v>52.8</v>
      </c>
      <c r="X227" s="42">
        <v>58.4</v>
      </c>
      <c r="Y227" s="42">
        <v>47.4</v>
      </c>
      <c r="Z227" s="42">
        <v>59.3</v>
      </c>
      <c r="AA227" s="42">
        <v>54.5</v>
      </c>
      <c r="AB227" s="42">
        <v>60.6</v>
      </c>
      <c r="AC227" s="42">
        <v>48.5</v>
      </c>
      <c r="AD227" s="42">
        <v>59.8</v>
      </c>
      <c r="AE227" s="42">
        <v>50</v>
      </c>
      <c r="AF227" s="42">
        <v>52</v>
      </c>
      <c r="AG227" s="42">
        <v>68</v>
      </c>
      <c r="AH227" s="42">
        <v>48.5</v>
      </c>
      <c r="AI227" s="42">
        <v>70.3</v>
      </c>
      <c r="AJ227" s="42">
        <v>50.3</v>
      </c>
      <c r="AK227" s="42">
        <v>64.599999999999994</v>
      </c>
      <c r="AL227" s="42">
        <v>52.4</v>
      </c>
      <c r="AM227" s="42">
        <v>61.9</v>
      </c>
      <c r="AN227" s="42">
        <v>49.3</v>
      </c>
      <c r="AO227" s="42">
        <v>46.2</v>
      </c>
      <c r="AP227" s="42">
        <v>43.4</v>
      </c>
      <c r="AQ227" s="42">
        <v>63.2</v>
      </c>
      <c r="AR227" s="42">
        <v>55.6</v>
      </c>
      <c r="AS227" s="42">
        <v>59.3</v>
      </c>
      <c r="AT227" s="42">
        <v>52.4</v>
      </c>
      <c r="AU227" s="42">
        <v>49.3</v>
      </c>
      <c r="AV227" s="42">
        <v>50.6</v>
      </c>
      <c r="AW227" s="42">
        <v>55.1</v>
      </c>
      <c r="AX227" s="42">
        <v>48.4</v>
      </c>
      <c r="AY227" s="42">
        <v>59.6</v>
      </c>
      <c r="AZ227" s="42">
        <v>44.6</v>
      </c>
      <c r="BA227" s="42">
        <v>56.5</v>
      </c>
      <c r="BB227" s="42">
        <v>56.9</v>
      </c>
      <c r="BC227" s="42">
        <v>48.1</v>
      </c>
      <c r="BD227" s="42">
        <v>51.4</v>
      </c>
      <c r="BE227" s="42">
        <v>45.6</v>
      </c>
      <c r="BF227" s="42">
        <v>49.1</v>
      </c>
      <c r="BG227" s="42">
        <v>39.200000000000003</v>
      </c>
      <c r="BH227" s="42">
        <v>62.1</v>
      </c>
      <c r="BI227" s="42">
        <v>49.1</v>
      </c>
      <c r="BJ227" s="42">
        <v>52.1</v>
      </c>
      <c r="BK227" s="42">
        <v>56.9</v>
      </c>
      <c r="BL227" s="42">
        <v>52.3</v>
      </c>
      <c r="BM227" s="42">
        <v>53.7</v>
      </c>
      <c r="BN227" s="42">
        <v>56.4</v>
      </c>
      <c r="BO227" s="42">
        <v>47</v>
      </c>
      <c r="BP227" s="42">
        <v>65.099999999999994</v>
      </c>
      <c r="BQ227" s="42">
        <v>48.8</v>
      </c>
      <c r="BR227" s="42">
        <v>53</v>
      </c>
      <c r="BS227" s="42">
        <v>47.1</v>
      </c>
      <c r="BT227" s="42">
        <v>61.7</v>
      </c>
      <c r="BU227" s="42">
        <v>58.3</v>
      </c>
      <c r="BV227" s="42">
        <v>55.2</v>
      </c>
      <c r="BW227" s="42">
        <v>61.8</v>
      </c>
      <c r="BX227" s="42">
        <v>59.5</v>
      </c>
      <c r="BY227" s="42">
        <v>74.099999999999994</v>
      </c>
      <c r="BZ227" s="42">
        <v>56.8</v>
      </c>
      <c r="CA227" s="42">
        <v>53.6</v>
      </c>
      <c r="CB227" s="42">
        <v>55.9</v>
      </c>
      <c r="CC227" s="42">
        <v>54</v>
      </c>
      <c r="CD227" s="42">
        <v>52.1</v>
      </c>
      <c r="CE227" s="42">
        <v>49.2</v>
      </c>
      <c r="CF227" s="42">
        <v>62</v>
      </c>
      <c r="CG227" s="42">
        <v>52.8</v>
      </c>
      <c r="CH227" s="44">
        <f t="shared" si="62"/>
        <v>51.480645161290298</v>
      </c>
      <c r="CI227" s="42">
        <f t="shared" si="63"/>
        <v>55.040000000000006</v>
      </c>
      <c r="CJ227" s="42">
        <f t="shared" si="64"/>
        <v>53.519999999999996</v>
      </c>
    </row>
    <row r="228" spans="1:88" ht="19.2" x14ac:dyDescent="0.3">
      <c r="B228" s="72">
        <v>225</v>
      </c>
      <c r="C228" s="57" t="s">
        <v>117</v>
      </c>
      <c r="D228" s="63" t="s">
        <v>278</v>
      </c>
      <c r="E228" s="58" t="s">
        <v>83</v>
      </c>
      <c r="F228" s="45">
        <v>61.1</v>
      </c>
      <c r="G228" s="45">
        <v>57.6</v>
      </c>
      <c r="H228" s="45">
        <v>54.8</v>
      </c>
      <c r="I228" s="45">
        <v>56.4</v>
      </c>
      <c r="J228" s="45">
        <v>55.8</v>
      </c>
      <c r="K228" s="45">
        <v>54.2</v>
      </c>
      <c r="L228" s="45">
        <v>62.9</v>
      </c>
      <c r="M228" s="45">
        <v>51.6</v>
      </c>
      <c r="N228" s="45">
        <v>61.2</v>
      </c>
      <c r="O228" s="45">
        <v>47</v>
      </c>
      <c r="P228" s="45">
        <v>69.599999999999994</v>
      </c>
      <c r="Q228" s="45">
        <v>59.1</v>
      </c>
      <c r="R228" s="45">
        <v>50.2</v>
      </c>
      <c r="S228" s="45">
        <v>46</v>
      </c>
      <c r="T228" s="45">
        <v>52</v>
      </c>
      <c r="U228" s="45">
        <v>57.6</v>
      </c>
      <c r="V228" s="45">
        <v>60.9</v>
      </c>
      <c r="W228" s="45">
        <v>48.3</v>
      </c>
      <c r="X228" s="45">
        <v>54.7</v>
      </c>
      <c r="Y228" s="45">
        <v>44.1</v>
      </c>
      <c r="Z228" s="45">
        <v>58.8</v>
      </c>
      <c r="AA228" s="45">
        <v>62</v>
      </c>
      <c r="AB228" s="45">
        <v>63.2</v>
      </c>
      <c r="AC228" s="45">
        <v>47.2</v>
      </c>
      <c r="AD228" s="45">
        <v>50.8</v>
      </c>
      <c r="AE228" s="45">
        <v>45.6</v>
      </c>
      <c r="AF228" s="45">
        <v>56.3</v>
      </c>
      <c r="AG228" s="45">
        <v>45.6</v>
      </c>
      <c r="AH228" s="45">
        <v>57.4</v>
      </c>
      <c r="AI228" s="45">
        <v>58.4</v>
      </c>
      <c r="AJ228" s="45">
        <v>51.1</v>
      </c>
      <c r="AK228" s="45">
        <v>56.3</v>
      </c>
      <c r="AL228" s="45">
        <v>45.7</v>
      </c>
      <c r="AM228" s="45">
        <v>57</v>
      </c>
      <c r="AN228" s="45">
        <v>46.4</v>
      </c>
      <c r="AO228" s="45">
        <v>46.4</v>
      </c>
      <c r="AP228" s="45">
        <v>44.8</v>
      </c>
      <c r="AQ228" s="45">
        <v>52</v>
      </c>
      <c r="AR228" s="45">
        <v>56</v>
      </c>
      <c r="AS228" s="45">
        <v>49.6</v>
      </c>
      <c r="AT228" s="45">
        <v>60.3</v>
      </c>
      <c r="AU228" s="45">
        <v>48.7</v>
      </c>
      <c r="AV228" s="45">
        <v>52.3</v>
      </c>
      <c r="AW228" s="45">
        <v>61.6</v>
      </c>
      <c r="AX228" s="45">
        <v>48.1</v>
      </c>
      <c r="AY228" s="45">
        <v>56.1</v>
      </c>
      <c r="AZ228" s="45">
        <v>50.9</v>
      </c>
      <c r="BA228" s="45">
        <v>56.7</v>
      </c>
      <c r="BB228" s="45">
        <v>54.9</v>
      </c>
      <c r="BC228" s="45">
        <v>51.9</v>
      </c>
      <c r="BD228" s="45">
        <v>53.7</v>
      </c>
      <c r="BE228" s="45">
        <v>50.4</v>
      </c>
      <c r="BF228" s="45">
        <v>49.1</v>
      </c>
      <c r="BG228" s="45">
        <v>52.7</v>
      </c>
      <c r="BH228" s="45">
        <v>48.7</v>
      </c>
      <c r="BI228" s="45">
        <v>62.3</v>
      </c>
      <c r="BJ228" s="45">
        <v>61.2</v>
      </c>
      <c r="BK228" s="45">
        <v>52.8</v>
      </c>
      <c r="BL228" s="45">
        <v>53.6</v>
      </c>
      <c r="BM228" s="45">
        <v>52.5</v>
      </c>
      <c r="BN228" s="45">
        <v>66.3</v>
      </c>
      <c r="BO228" s="45">
        <v>56.3</v>
      </c>
      <c r="BP228" s="45">
        <v>61.1</v>
      </c>
      <c r="BQ228" s="45">
        <v>61.4</v>
      </c>
      <c r="BR228" s="45">
        <v>58.4</v>
      </c>
      <c r="BS228" s="45">
        <v>62.3</v>
      </c>
      <c r="BT228" s="45">
        <v>53</v>
      </c>
      <c r="BU228" s="45">
        <v>61.8</v>
      </c>
      <c r="BV228" s="45">
        <v>57.7</v>
      </c>
      <c r="BW228" s="45">
        <v>52.5</v>
      </c>
      <c r="BX228" s="45">
        <v>47.5</v>
      </c>
      <c r="BY228" s="45">
        <v>61.8</v>
      </c>
      <c r="BZ228" s="45">
        <v>54.1</v>
      </c>
      <c r="CA228" s="45">
        <v>47.6</v>
      </c>
      <c r="CB228" s="45">
        <v>55.7</v>
      </c>
      <c r="CC228" s="45">
        <v>44.7</v>
      </c>
      <c r="CD228" s="45">
        <v>55</v>
      </c>
      <c r="CE228" s="45">
        <v>47.8</v>
      </c>
      <c r="CF228" s="45">
        <v>55.9</v>
      </c>
      <c r="CG228" s="45">
        <f>AVERAGE(F228:CF228)</f>
        <v>54.368354430379739</v>
      </c>
      <c r="CH228" s="44">
        <f t="shared" si="62"/>
        <v>51.78387096774194</v>
      </c>
      <c r="CI228" s="42">
        <f t="shared" si="63"/>
        <v>50.54</v>
      </c>
      <c r="CJ228" s="42">
        <f t="shared" si="64"/>
        <v>59.259999999999991</v>
      </c>
    </row>
    <row r="229" spans="1:88" ht="19.2" x14ac:dyDescent="0.3">
      <c r="B229" s="72">
        <v>226</v>
      </c>
      <c r="C229" s="57" t="s">
        <v>117</v>
      </c>
      <c r="D229" s="63"/>
      <c r="E229" s="58"/>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c r="BZ229" s="45"/>
      <c r="CA229" s="45"/>
      <c r="CB229" s="45"/>
      <c r="CC229" s="45"/>
      <c r="CD229" s="45"/>
      <c r="CE229" s="45"/>
      <c r="CF229" s="45"/>
      <c r="CG229" s="45"/>
      <c r="CH229" s="44"/>
      <c r="CI229" s="42"/>
      <c r="CJ229" s="42"/>
    </row>
    <row r="230" spans="1:88" ht="19.2" x14ac:dyDescent="0.3">
      <c r="B230" s="72">
        <v>227</v>
      </c>
      <c r="C230" s="57" t="s">
        <v>117</v>
      </c>
      <c r="D230" s="63"/>
      <c r="E230" s="58"/>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4"/>
      <c r="CI230" s="42"/>
      <c r="CJ230" s="42"/>
    </row>
    <row r="231" spans="1:88" ht="19.2" x14ac:dyDescent="0.3">
      <c r="B231" s="72">
        <v>228</v>
      </c>
      <c r="C231" s="57" t="s">
        <v>117</v>
      </c>
      <c r="D231" s="67" t="s">
        <v>309</v>
      </c>
      <c r="E231" s="58"/>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c r="CG231" s="42"/>
      <c r="CH231" s="44"/>
      <c r="CI231" s="42"/>
      <c r="CJ231" s="42"/>
    </row>
    <row r="232" spans="1:88" ht="20.399999999999999" x14ac:dyDescent="0.3">
      <c r="A232" s="64"/>
      <c r="B232" s="72">
        <v>229</v>
      </c>
      <c r="C232" s="57" t="s">
        <v>117</v>
      </c>
      <c r="D232" s="12" t="s">
        <v>307</v>
      </c>
      <c r="E232" s="27" t="s">
        <v>291</v>
      </c>
      <c r="F232" s="2">
        <v>8.3078160000000008</v>
      </c>
      <c r="G232" s="2">
        <v>15.022130000000001</v>
      </c>
      <c r="H232" s="2">
        <v>9.2502929999999992</v>
      </c>
      <c r="I232" s="2">
        <v>5.8947380000000003</v>
      </c>
      <c r="J232" s="2">
        <v>9.0738559999999993</v>
      </c>
      <c r="K232" s="2">
        <v>11.34802</v>
      </c>
      <c r="L232" s="2">
        <v>4.7767530000000002</v>
      </c>
      <c r="M232" s="2">
        <v>12.06007</v>
      </c>
      <c r="N232" s="2">
        <v>4.7286679999999999</v>
      </c>
      <c r="O232" s="2">
        <v>11.22</v>
      </c>
      <c r="P232" s="2">
        <v>13.96105</v>
      </c>
      <c r="Q232" s="2">
        <v>14.052300000000001</v>
      </c>
      <c r="R232" s="2">
        <v>13.01577</v>
      </c>
      <c r="S232" s="2">
        <v>8.4676899999999993</v>
      </c>
      <c r="T232" s="2">
        <v>16.855399999999999</v>
      </c>
      <c r="U232" s="2">
        <v>9.5541830000000001</v>
      </c>
      <c r="V232" s="2">
        <v>11.79101</v>
      </c>
      <c r="W232" s="2">
        <v>4.7623870000000004</v>
      </c>
      <c r="X232" s="2">
        <v>10.58033</v>
      </c>
      <c r="Y232" s="2">
        <v>9.4760609999999996</v>
      </c>
      <c r="Z232" s="2">
        <v>13.97953</v>
      </c>
      <c r="AA232" s="2">
        <v>5.6338299999999997</v>
      </c>
      <c r="AB232" s="2">
        <v>13.48676</v>
      </c>
      <c r="AC232" s="2">
        <v>10.854229999999999</v>
      </c>
      <c r="AD232" s="2">
        <v>8.4096469999999997</v>
      </c>
      <c r="AE232" s="2">
        <v>10.294930000000001</v>
      </c>
      <c r="AF232" s="2">
        <v>7.7019820000000001</v>
      </c>
      <c r="AG232" s="2">
        <v>9.3470040000000001</v>
      </c>
      <c r="AH232" s="2">
        <v>5.2664629999999999</v>
      </c>
      <c r="AI232" s="2">
        <v>11.349069999999999</v>
      </c>
      <c r="AJ232" s="2">
        <v>7.1405250000000002</v>
      </c>
      <c r="AK232" s="2">
        <v>7.8846829999999999</v>
      </c>
      <c r="AL232" s="2">
        <v>11.38287</v>
      </c>
      <c r="AM232" s="2">
        <v>9.0666449999999994</v>
      </c>
      <c r="AN232" s="2">
        <v>8.107507</v>
      </c>
      <c r="AO232" s="2">
        <v>9.901904</v>
      </c>
      <c r="AP232" s="2">
        <v>13.17465</v>
      </c>
      <c r="AQ232" s="2">
        <v>16.350739999999998</v>
      </c>
      <c r="AR232" s="2">
        <v>9.4471159999999994</v>
      </c>
      <c r="AS232" s="2">
        <v>6.5730199999999996</v>
      </c>
      <c r="AT232" s="2">
        <v>8.7062620000000006</v>
      </c>
      <c r="AU232" s="2">
        <v>3.3730169999999999</v>
      </c>
      <c r="AV232" s="2">
        <v>7.0304149999999996</v>
      </c>
      <c r="AW232" s="2">
        <v>5.8384</v>
      </c>
      <c r="AX232" s="2">
        <v>11.81753</v>
      </c>
      <c r="AY232" s="2">
        <v>9.3439110000000003</v>
      </c>
      <c r="AZ232" s="2">
        <v>8.8222839999999998</v>
      </c>
      <c r="BA232" s="2">
        <v>14.25629</v>
      </c>
      <c r="BB232" s="2">
        <v>6.5679550000000004</v>
      </c>
      <c r="BC232" s="2">
        <v>3.868188</v>
      </c>
      <c r="BD232" s="2">
        <v>12.17756</v>
      </c>
      <c r="BE232" s="2">
        <v>4.5341370000000003</v>
      </c>
      <c r="BF232" s="2">
        <v>8.5219629999999995</v>
      </c>
      <c r="BG232" s="2">
        <v>6.1044960000000001</v>
      </c>
      <c r="BH232" s="2">
        <v>11.362120000000001</v>
      </c>
      <c r="BI232" s="2">
        <v>13.94566</v>
      </c>
      <c r="BJ232" s="2">
        <v>8.0070650000000008</v>
      </c>
      <c r="BK232" s="2">
        <v>10.141970000000001</v>
      </c>
      <c r="BL232" s="2">
        <v>3.0283069999999999</v>
      </c>
      <c r="BM232" s="2">
        <v>18.420249999999999</v>
      </c>
      <c r="BN232" s="2">
        <v>5.8678220000000003</v>
      </c>
      <c r="BO232" s="2">
        <v>11.26661</v>
      </c>
      <c r="BP232" s="2">
        <v>10.29787</v>
      </c>
      <c r="BQ232" s="2">
        <v>5.1219900000000003</v>
      </c>
      <c r="BR232" s="2">
        <v>10.986190000000001</v>
      </c>
      <c r="BS232" s="2">
        <v>7.4014090000000001</v>
      </c>
      <c r="BT232" s="2">
        <v>11.34233</v>
      </c>
      <c r="BU232" s="2">
        <v>15.692780000000001</v>
      </c>
      <c r="BV232" s="2">
        <v>7.4451280000000004</v>
      </c>
      <c r="BW232" s="2">
        <v>7.5271470000000003</v>
      </c>
      <c r="BX232" s="2">
        <v>9.9264910000000004</v>
      </c>
      <c r="BY232" s="2">
        <v>12.8217</v>
      </c>
      <c r="BZ232" s="2">
        <v>6.192393</v>
      </c>
      <c r="CA232" s="2">
        <v>8.2986540000000009</v>
      </c>
      <c r="CB232" s="2">
        <v>9.5632909999999995</v>
      </c>
      <c r="CC232" s="2">
        <v>7.2902639999999996</v>
      </c>
      <c r="CD232" s="2">
        <v>3.1599729999999999</v>
      </c>
      <c r="CE232" s="2">
        <v>8.0060330000000004</v>
      </c>
      <c r="CF232" s="2">
        <v>12.940810000000001</v>
      </c>
      <c r="CG232" s="2">
        <v>8.054786</v>
      </c>
      <c r="CH232" s="44">
        <f>AVERAGE(I232,L232,N232:O232,R232:S232,W232,Y232,AA232,AE232,AJ232,AL232,AN232:AO232,AS232,AU232:AX232,BB232:BC232,BE232:BF232,BJ232,BL232,BQ232,BZ232:CA232,CC232:CE232)</f>
        <v>7.1623528064516151</v>
      </c>
    </row>
    <row r="233" spans="1:88" customFormat="1" ht="20.399999999999999" x14ac:dyDescent="0.3">
      <c r="B233" s="72">
        <v>230</v>
      </c>
      <c r="C233" s="57" t="s">
        <v>117</v>
      </c>
      <c r="D233" s="63" t="s">
        <v>279</v>
      </c>
      <c r="E233" s="58" t="s">
        <v>222</v>
      </c>
      <c r="F233" s="42">
        <v>5.2875969999999999</v>
      </c>
      <c r="G233" s="42">
        <v>6.0988980000000002</v>
      </c>
      <c r="H233" s="42">
        <v>7.1987750000000004</v>
      </c>
      <c r="I233" s="42">
        <v>8.7605660000000007</v>
      </c>
      <c r="J233" s="42">
        <v>7.9833990000000004</v>
      </c>
      <c r="K233" s="42">
        <v>10.590350000000001</v>
      </c>
      <c r="L233" s="42">
        <v>3.5335930000000002</v>
      </c>
      <c r="M233" s="42">
        <v>9.8440300000000001</v>
      </c>
      <c r="N233" s="42">
        <v>3.5271650000000001</v>
      </c>
      <c r="O233" s="42">
        <v>8.5007199999999994</v>
      </c>
      <c r="P233" s="42">
        <v>7.8343809999999996</v>
      </c>
      <c r="Q233" s="42">
        <v>11.39958</v>
      </c>
      <c r="R233" s="42">
        <v>9.6526580000000006</v>
      </c>
      <c r="S233" s="42">
        <v>8.4601070000000007</v>
      </c>
      <c r="T233" s="42">
        <v>7.9830839999999998</v>
      </c>
      <c r="U233" s="42">
        <v>6.3888429999999996</v>
      </c>
      <c r="V233" s="42">
        <v>7.5871639999999996</v>
      </c>
      <c r="W233" s="42">
        <v>5.044988</v>
      </c>
      <c r="X233" s="42">
        <v>7.3860250000000001</v>
      </c>
      <c r="Y233" s="42">
        <v>10.87907</v>
      </c>
      <c r="Z233" s="42">
        <v>5.4575129999999996</v>
      </c>
      <c r="AA233" s="42">
        <v>3.2515860000000001</v>
      </c>
      <c r="AB233" s="42">
        <v>10.168229999999999</v>
      </c>
      <c r="AC233" s="42">
        <v>10.05096</v>
      </c>
      <c r="AD233" s="42">
        <v>10.069660000000001</v>
      </c>
      <c r="AE233" s="42">
        <v>8.5243590000000005</v>
      </c>
      <c r="AF233" s="42">
        <v>3.5477940000000001</v>
      </c>
      <c r="AG233" s="42">
        <v>11.358449999999999</v>
      </c>
      <c r="AH233" s="42">
        <v>4.1796579999999999</v>
      </c>
      <c r="AI233" s="42">
        <v>7.264481</v>
      </c>
      <c r="AJ233" s="42">
        <v>8.0386769999999999</v>
      </c>
      <c r="AK233" s="42">
        <v>6.4224620000000003</v>
      </c>
      <c r="AL233" s="42">
        <v>8.0794049999999995</v>
      </c>
      <c r="AM233" s="42">
        <v>5.2506919999999999</v>
      </c>
      <c r="AN233" s="42">
        <v>3.7833839999999999</v>
      </c>
      <c r="AO233" s="42">
        <v>8.9359319999999993</v>
      </c>
      <c r="AP233" s="42">
        <v>11.63945</v>
      </c>
      <c r="AQ233" s="42">
        <v>5.4964230000000001</v>
      </c>
      <c r="AR233" s="42">
        <v>7.2310530000000002</v>
      </c>
      <c r="AS233" s="42">
        <v>6.1063609999999997</v>
      </c>
      <c r="AT233" s="42">
        <v>8.7701910000000005</v>
      </c>
      <c r="AU233" s="42">
        <v>3.16717</v>
      </c>
      <c r="AV233" s="42">
        <v>6.0456810000000001</v>
      </c>
      <c r="AW233" s="42">
        <v>3.7831929999999998</v>
      </c>
      <c r="AX233" s="42">
        <v>10.80884</v>
      </c>
      <c r="AY233" s="42">
        <v>8.4094320000000007</v>
      </c>
      <c r="AZ233" s="42">
        <v>9.9505999999999997</v>
      </c>
      <c r="BA233" s="42">
        <v>10.128</v>
      </c>
      <c r="BB233" s="42">
        <v>7.1214040000000001</v>
      </c>
      <c r="BC233" s="42"/>
      <c r="BD233" s="42">
        <v>8.9097449999999991</v>
      </c>
      <c r="BE233" s="42">
        <v>7.250121</v>
      </c>
      <c r="BF233" s="42">
        <v>6.6103129999999997</v>
      </c>
      <c r="BG233" s="42">
        <v>4.4128090000000002</v>
      </c>
      <c r="BH233" s="42">
        <v>13.160119999999999</v>
      </c>
      <c r="BI233" s="42">
        <v>6.1382750000000001</v>
      </c>
      <c r="BJ233" s="42">
        <v>6.7388310000000002</v>
      </c>
      <c r="BK233" s="42">
        <v>8.7032310000000006</v>
      </c>
      <c r="BL233" s="42">
        <v>4.8003939999999998</v>
      </c>
      <c r="BM233" s="42">
        <v>7.6102499999999997</v>
      </c>
      <c r="BN233" s="42">
        <v>3.0634190000000001</v>
      </c>
      <c r="BO233" s="42">
        <v>5.9819279999999999</v>
      </c>
      <c r="BP233" s="42">
        <v>10.0159</v>
      </c>
      <c r="BQ233" s="42">
        <v>4.2111109999999998</v>
      </c>
      <c r="BR233" s="42">
        <v>9.1745739999999998</v>
      </c>
      <c r="BS233" s="42">
        <v>3.7154039999999999</v>
      </c>
      <c r="BT233" s="42">
        <v>10.45125</v>
      </c>
      <c r="BU233" s="42">
        <v>4.7828020000000002</v>
      </c>
      <c r="BV233" s="42">
        <v>4.4248479999999999</v>
      </c>
      <c r="BW233" s="42">
        <v>4.0527769999999999</v>
      </c>
      <c r="BX233" s="42">
        <v>9.4961380000000002</v>
      </c>
      <c r="BY233" s="42">
        <v>8.5216519999999996</v>
      </c>
      <c r="BZ233" s="42">
        <v>2.872458</v>
      </c>
      <c r="CA233" s="42">
        <v>8.0141670000000005</v>
      </c>
      <c r="CB233" s="42">
        <v>9.0937190000000001</v>
      </c>
      <c r="CC233" s="42">
        <v>11.715579999999999</v>
      </c>
      <c r="CD233" s="42">
        <v>2.4342519999999999</v>
      </c>
      <c r="CE233" s="42">
        <v>3.9881790000000001</v>
      </c>
      <c r="CF233" s="42">
        <v>13.970689999999999</v>
      </c>
      <c r="CG233" s="42">
        <v>6.7353719999999999</v>
      </c>
      <c r="CH233" s="44">
        <f>AVERAGE(I233,L233,N233:O233,R233:S233,W233,Y233,AA233,AE233,AJ233,AL233,AN233:AO233,AS233,AU233:AX233,BB233:BC233,BE233:BF233,BJ233,BL233,BQ233,BZ233:CA233,CC233:CE233)</f>
        <v>6.4880088333333328</v>
      </c>
      <c r="CI233" s="42">
        <f t="shared" ref="CI233:CI234" si="65">AVERAGE(T233,AE233,O233,AQ233,AY233)</f>
        <v>7.7828036000000012</v>
      </c>
      <c r="CJ233" s="42">
        <f t="shared" ref="CJ233:CJ234" si="66">AVERAGE(L233,N233,AS233,BJ233,BQ233)</f>
        <v>4.8234121999999999</v>
      </c>
    </row>
    <row r="234" spans="1:88" customFormat="1" ht="30.6" x14ac:dyDescent="0.3">
      <c r="A234" s="64"/>
      <c r="B234" s="72">
        <v>231</v>
      </c>
      <c r="C234" s="57" t="s">
        <v>117</v>
      </c>
      <c r="D234" s="63" t="s">
        <v>308</v>
      </c>
      <c r="E234" s="58" t="s">
        <v>291</v>
      </c>
      <c r="F234" s="42">
        <v>10.15025</v>
      </c>
      <c r="G234" s="42">
        <v>13.960599999999999</v>
      </c>
      <c r="H234" s="42">
        <v>16.57432</v>
      </c>
      <c r="I234" s="42">
        <v>14.02819</v>
      </c>
      <c r="J234" s="42">
        <v>12.31503</v>
      </c>
      <c r="K234" s="42">
        <v>15.194990000000001</v>
      </c>
      <c r="L234" s="42">
        <v>9.610754</v>
      </c>
      <c r="M234" s="42">
        <v>12.178100000000001</v>
      </c>
      <c r="N234" s="42">
        <v>15.95989</v>
      </c>
      <c r="O234" s="42">
        <v>18.926839999999999</v>
      </c>
      <c r="P234" s="42">
        <v>11.04457</v>
      </c>
      <c r="Q234" s="42">
        <v>13.756790000000001</v>
      </c>
      <c r="R234" s="42">
        <v>16.301559999999998</v>
      </c>
      <c r="S234" s="42">
        <v>18.22429</v>
      </c>
      <c r="T234" s="42">
        <v>11.30452</v>
      </c>
      <c r="U234" s="42">
        <v>11.71143</v>
      </c>
      <c r="V234" s="42">
        <v>10.11003</v>
      </c>
      <c r="W234" s="42">
        <v>18.534109999999998</v>
      </c>
      <c r="X234" s="42">
        <v>13.016109999999999</v>
      </c>
      <c r="Y234" s="42">
        <v>16.504960000000001</v>
      </c>
      <c r="Z234" s="42">
        <v>12.94214</v>
      </c>
      <c r="AA234" s="42">
        <v>17.336760000000002</v>
      </c>
      <c r="AB234" s="42">
        <v>14.153029999999999</v>
      </c>
      <c r="AC234" s="42">
        <v>13.83869</v>
      </c>
      <c r="AD234" s="42">
        <v>17.261040000000001</v>
      </c>
      <c r="AE234" s="42">
        <v>15.488009999999999</v>
      </c>
      <c r="AF234" s="42">
        <v>15.055210000000001</v>
      </c>
      <c r="AG234" s="42">
        <v>13.7166</v>
      </c>
      <c r="AH234" s="42">
        <v>14.6205</v>
      </c>
      <c r="AI234" s="42">
        <v>13.78729</v>
      </c>
      <c r="AJ234" s="42">
        <v>14.15925</v>
      </c>
      <c r="AK234" s="42">
        <v>12.974489999999999</v>
      </c>
      <c r="AL234" s="42">
        <v>17.69502</v>
      </c>
      <c r="AM234" s="42">
        <v>10.873100000000001</v>
      </c>
      <c r="AN234" s="42">
        <v>12.4038</v>
      </c>
      <c r="AO234" s="42">
        <v>15.341279999999999</v>
      </c>
      <c r="AP234" s="42">
        <v>13.8904</v>
      </c>
      <c r="AQ234" s="42">
        <v>12.39364</v>
      </c>
      <c r="AR234" s="42">
        <v>13.7828</v>
      </c>
      <c r="AS234" s="42">
        <v>16.12867</v>
      </c>
      <c r="AT234" s="42">
        <v>7.3578130000000002</v>
      </c>
      <c r="AU234" s="42">
        <v>19.586179999999999</v>
      </c>
      <c r="AV234" s="42">
        <v>16.383150000000001</v>
      </c>
      <c r="AW234" s="42">
        <v>21.505769999999998</v>
      </c>
      <c r="AX234" s="42">
        <v>18.956019999999999</v>
      </c>
      <c r="AY234" s="42">
        <v>15.41563</v>
      </c>
      <c r="AZ234" s="42">
        <v>16.607199999999999</v>
      </c>
      <c r="BA234" s="42">
        <v>11.99253</v>
      </c>
      <c r="BB234" s="42">
        <v>17.64536</v>
      </c>
      <c r="BC234" s="42">
        <v>11.96604</v>
      </c>
      <c r="BD234" s="42">
        <v>13.260260000000001</v>
      </c>
      <c r="BE234" s="42">
        <v>17.1708</v>
      </c>
      <c r="BF234" s="42">
        <v>13.13279</v>
      </c>
      <c r="BG234" s="42">
        <v>13.14626</v>
      </c>
      <c r="BH234" s="42">
        <v>12.27216</v>
      </c>
      <c r="BI234" s="42">
        <v>12.502269999999999</v>
      </c>
      <c r="BJ234" s="42">
        <v>12.35023</v>
      </c>
      <c r="BK234" s="42">
        <v>15.8756</v>
      </c>
      <c r="BL234" s="42">
        <v>15.897930000000001</v>
      </c>
      <c r="BM234" s="42">
        <v>18.566040000000001</v>
      </c>
      <c r="BN234" s="42">
        <v>9.5781179999999999</v>
      </c>
      <c r="BO234" s="42">
        <v>17.258459999999999</v>
      </c>
      <c r="BP234" s="42">
        <v>12.50548</v>
      </c>
      <c r="BQ234" s="42">
        <v>14.06245</v>
      </c>
      <c r="BR234" s="42">
        <v>15.42224</v>
      </c>
      <c r="BS234" s="42">
        <v>9.9323549999999994</v>
      </c>
      <c r="BT234" s="42">
        <v>12.77073</v>
      </c>
      <c r="BU234" s="42">
        <v>12.669219999999999</v>
      </c>
      <c r="BV234" s="42">
        <v>14.222849999999999</v>
      </c>
      <c r="BW234" s="42">
        <v>11.720689999999999</v>
      </c>
      <c r="BX234" s="42">
        <v>13.40597</v>
      </c>
      <c r="BY234" s="42">
        <v>15.66159</v>
      </c>
      <c r="BZ234" s="42">
        <v>15.330500000000001</v>
      </c>
      <c r="CA234" s="42">
        <v>15.409369999999999</v>
      </c>
      <c r="CB234" s="42">
        <v>13.9411</v>
      </c>
      <c r="CC234" s="42">
        <v>17.179120000000001</v>
      </c>
      <c r="CD234" s="42">
        <v>14.841189999999999</v>
      </c>
      <c r="CE234" s="42">
        <v>16.408480000000001</v>
      </c>
      <c r="CF234" s="42">
        <v>13.042870000000001</v>
      </c>
      <c r="CG234" s="42">
        <v>15.761089999999999</v>
      </c>
      <c r="CH234" s="47">
        <v>15.944669800000002</v>
      </c>
      <c r="CI234" s="42">
        <f t="shared" si="65"/>
        <v>14.705727999999999</v>
      </c>
      <c r="CJ234" s="42">
        <f t="shared" si="66"/>
        <v>13.622398799999999</v>
      </c>
    </row>
    <row r="235" spans="1:88" customFormat="1" ht="19.2" x14ac:dyDescent="0.3">
      <c r="B235" s="72">
        <v>232</v>
      </c>
      <c r="C235" s="57" t="s">
        <v>117</v>
      </c>
      <c r="D235" s="63"/>
      <c r="E235" s="58"/>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7"/>
      <c r="CI235" s="42"/>
      <c r="CJ235" s="42"/>
    </row>
    <row r="236" spans="1:88" customFormat="1" ht="19.2" x14ac:dyDescent="0.3">
      <c r="B236" s="72">
        <v>233</v>
      </c>
      <c r="C236" s="57" t="s">
        <v>117</v>
      </c>
      <c r="D236" s="63"/>
      <c r="E236" s="58"/>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7"/>
      <c r="CI236" s="42"/>
      <c r="CJ236" s="42"/>
    </row>
    <row r="237" spans="1:88" ht="19.2" x14ac:dyDescent="0.3">
      <c r="B237" s="72">
        <v>234</v>
      </c>
      <c r="C237" s="57" t="s">
        <v>189</v>
      </c>
      <c r="D237" s="67" t="s">
        <v>190</v>
      </c>
      <c r="E237" s="58"/>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7"/>
      <c r="CI237" s="42"/>
      <c r="CJ237" s="42"/>
    </row>
    <row r="238" spans="1:88" ht="19.2" x14ac:dyDescent="0.3">
      <c r="B238" s="72">
        <v>235</v>
      </c>
      <c r="C238" s="57" t="s">
        <v>189</v>
      </c>
      <c r="D238" s="63" t="s">
        <v>320</v>
      </c>
      <c r="E238" s="58" t="s">
        <v>138</v>
      </c>
      <c r="F238" s="45">
        <v>31</v>
      </c>
      <c r="G238" s="45">
        <v>36.6</v>
      </c>
      <c r="H238" s="45">
        <v>35</v>
      </c>
      <c r="I238" s="45">
        <v>27.7</v>
      </c>
      <c r="J238" s="45">
        <v>33.1</v>
      </c>
      <c r="K238" s="45">
        <v>38.200000000000003</v>
      </c>
      <c r="L238" s="45">
        <v>31.7</v>
      </c>
      <c r="M238" s="45">
        <v>30.8</v>
      </c>
      <c r="N238" s="45">
        <v>30.4</v>
      </c>
      <c r="O238" s="45">
        <v>51.6</v>
      </c>
      <c r="P238" s="45">
        <v>35.6</v>
      </c>
      <c r="Q238" s="45">
        <v>39.6</v>
      </c>
      <c r="R238" s="45">
        <v>33.799999999999997</v>
      </c>
      <c r="S238" s="45">
        <v>44.8</v>
      </c>
      <c r="T238" s="45">
        <v>29.5</v>
      </c>
      <c r="U238" s="45">
        <v>37.4</v>
      </c>
      <c r="V238" s="45">
        <v>31.4</v>
      </c>
      <c r="W238" s="45">
        <v>29</v>
      </c>
      <c r="X238" s="45">
        <v>30.8</v>
      </c>
      <c r="Y238" s="45">
        <v>35.700000000000003</v>
      </c>
      <c r="Z238" s="45">
        <v>34</v>
      </c>
      <c r="AA238" s="45">
        <v>37.799999999999997</v>
      </c>
      <c r="AB238" s="45">
        <v>29.8</v>
      </c>
      <c r="AC238" s="45">
        <v>24.9</v>
      </c>
      <c r="AD238" s="45">
        <v>28.2</v>
      </c>
      <c r="AE238" s="45">
        <v>52.5</v>
      </c>
      <c r="AF238" s="45">
        <v>30.7</v>
      </c>
      <c r="AG238" s="45">
        <v>35.700000000000003</v>
      </c>
      <c r="AH238" s="45">
        <v>31.3</v>
      </c>
      <c r="AI238" s="45">
        <v>29.6</v>
      </c>
      <c r="AJ238" s="45">
        <v>35.6</v>
      </c>
      <c r="AK238" s="45">
        <v>27.5</v>
      </c>
      <c r="AL238" s="45">
        <v>40.4</v>
      </c>
      <c r="AM238" s="45">
        <v>18.3</v>
      </c>
      <c r="AN238" s="45">
        <v>34.799999999999997</v>
      </c>
      <c r="AO238" s="45">
        <v>36.799999999999997</v>
      </c>
      <c r="AP238" s="45">
        <v>37</v>
      </c>
      <c r="AQ238" s="45">
        <v>36.5</v>
      </c>
      <c r="AR238" s="45">
        <v>28.3</v>
      </c>
      <c r="AS238" s="45">
        <v>41.9</v>
      </c>
      <c r="AT238" s="45">
        <v>28.1</v>
      </c>
      <c r="AU238" s="45">
        <v>37</v>
      </c>
      <c r="AV238" s="45">
        <v>32</v>
      </c>
      <c r="AW238" s="45">
        <v>40.4</v>
      </c>
      <c r="AX238" s="45">
        <v>40.9</v>
      </c>
      <c r="AY238" s="45">
        <v>33.5</v>
      </c>
      <c r="AZ238" s="45">
        <v>36.4</v>
      </c>
      <c r="BA238" s="45">
        <v>26.2</v>
      </c>
      <c r="BB238" s="45">
        <v>45.4</v>
      </c>
      <c r="BC238" s="45">
        <v>31.3</v>
      </c>
      <c r="BD238" s="45">
        <v>31.7</v>
      </c>
      <c r="BE238" s="45">
        <v>32.700000000000003</v>
      </c>
      <c r="BF238" s="45">
        <v>28.5</v>
      </c>
      <c r="BG238" s="45">
        <v>21</v>
      </c>
      <c r="BH238" s="45">
        <v>30.2</v>
      </c>
      <c r="BI238" s="45">
        <v>26.8</v>
      </c>
      <c r="BJ238" s="45">
        <v>29.9</v>
      </c>
      <c r="BK238" s="45">
        <v>38</v>
      </c>
      <c r="BL238" s="45">
        <v>32.1</v>
      </c>
      <c r="BM238" s="45">
        <v>42.5</v>
      </c>
      <c r="BN238" s="45">
        <v>23.1</v>
      </c>
      <c r="BO238" s="45">
        <v>22.2</v>
      </c>
      <c r="BP238" s="45">
        <v>38.299999999999997</v>
      </c>
      <c r="BQ238" s="45">
        <v>27.2</v>
      </c>
      <c r="BR238" s="45">
        <v>28.6</v>
      </c>
      <c r="BS238" s="45">
        <v>25.2</v>
      </c>
      <c r="BT238" s="45">
        <v>38.4</v>
      </c>
      <c r="BU238" s="45">
        <v>38</v>
      </c>
      <c r="BV238" s="45">
        <v>34.6</v>
      </c>
      <c r="BW238" s="45">
        <v>26.3</v>
      </c>
      <c r="BX238" s="45">
        <v>28.5</v>
      </c>
      <c r="BY238" s="45">
        <v>37.1</v>
      </c>
      <c r="BZ238" s="45">
        <v>34.9</v>
      </c>
      <c r="CA238" s="45">
        <v>39.1</v>
      </c>
      <c r="CB238" s="45">
        <v>33.5</v>
      </c>
      <c r="CC238" s="45">
        <v>42.2</v>
      </c>
      <c r="CD238" s="45">
        <v>31.9</v>
      </c>
      <c r="CE238" s="45">
        <v>25.7</v>
      </c>
      <c r="CF238" s="45">
        <v>38</v>
      </c>
      <c r="CG238" s="45">
        <v>35.700000000000003</v>
      </c>
      <c r="CH238" s="44">
        <f>AVERAGE(I238,L238,N238:O238,R238:S238,W238,Y238,AA238,AE238,AJ238,AL238,AN238:AO238,AS238,AU238:AX238,BB238:BC238,BE238:BF238,BJ238,BL238,BQ238,BZ238:CA238,CC238:CE238)</f>
        <v>35.990322580645163</v>
      </c>
      <c r="CI238" s="42">
        <f t="shared" ref="CI238:CI239" si="67">AVERAGE(T238,AE238,O238,AQ238,AY238)</f>
        <v>40.72</v>
      </c>
      <c r="CJ238" s="42">
        <f t="shared" ref="CJ238:CJ239" si="68">AVERAGE(L238,N238,AS238,BJ238,BQ238)</f>
        <v>32.22</v>
      </c>
    </row>
    <row r="239" spans="1:88" ht="20.399999999999999" x14ac:dyDescent="0.3">
      <c r="B239" s="72">
        <v>236</v>
      </c>
      <c r="C239" s="57" t="s">
        <v>189</v>
      </c>
      <c r="D239" s="63" t="s">
        <v>321</v>
      </c>
      <c r="E239" s="58" t="s">
        <v>81</v>
      </c>
      <c r="F239" s="42">
        <v>91.9</v>
      </c>
      <c r="G239" s="42">
        <v>92.7</v>
      </c>
      <c r="H239" s="42">
        <v>94.6</v>
      </c>
      <c r="I239" s="42">
        <v>96</v>
      </c>
      <c r="J239" s="42">
        <v>94.5</v>
      </c>
      <c r="K239" s="42">
        <v>92.7</v>
      </c>
      <c r="L239" s="42">
        <v>96.3</v>
      </c>
      <c r="M239" s="42">
        <v>90.4</v>
      </c>
      <c r="N239" s="42">
        <v>95.5</v>
      </c>
      <c r="O239" s="42">
        <v>90.7</v>
      </c>
      <c r="P239" s="42">
        <v>94</v>
      </c>
      <c r="Q239" s="42">
        <v>93.1</v>
      </c>
      <c r="R239" s="42">
        <v>96</v>
      </c>
      <c r="S239" s="42">
        <v>92</v>
      </c>
      <c r="T239" s="42">
        <v>90.7</v>
      </c>
      <c r="U239" s="42">
        <v>90.3</v>
      </c>
      <c r="V239" s="42">
        <v>93.9</v>
      </c>
      <c r="W239" s="42">
        <v>89.9</v>
      </c>
      <c r="X239" s="42">
        <v>94.2</v>
      </c>
      <c r="Y239" s="42">
        <v>92.1</v>
      </c>
      <c r="Z239" s="42">
        <v>93.8</v>
      </c>
      <c r="AA239" s="42">
        <v>92.5</v>
      </c>
      <c r="AB239" s="42">
        <v>94.3</v>
      </c>
      <c r="AC239" s="42">
        <v>93.5</v>
      </c>
      <c r="AD239" s="42">
        <v>96.7</v>
      </c>
      <c r="AE239" s="42">
        <v>87.9</v>
      </c>
      <c r="AF239" s="42">
        <v>91.4</v>
      </c>
      <c r="AG239" s="42">
        <v>91.9</v>
      </c>
      <c r="AH239" s="42">
        <v>93.3</v>
      </c>
      <c r="AI239" s="42">
        <v>87.9</v>
      </c>
      <c r="AJ239" s="42">
        <v>92.5</v>
      </c>
      <c r="AK239" s="42">
        <v>90.5</v>
      </c>
      <c r="AL239" s="42">
        <v>93.1</v>
      </c>
      <c r="AM239" s="42">
        <v>93.8</v>
      </c>
      <c r="AN239" s="42">
        <v>94.8</v>
      </c>
      <c r="AO239" s="42">
        <v>92.7</v>
      </c>
      <c r="AP239" s="42">
        <v>94.7</v>
      </c>
      <c r="AQ239" s="42">
        <v>93.3</v>
      </c>
      <c r="AR239" s="42">
        <v>93.9</v>
      </c>
      <c r="AS239" s="42">
        <v>90</v>
      </c>
      <c r="AT239" s="42">
        <v>96.1</v>
      </c>
      <c r="AU239" s="42">
        <v>88.2</v>
      </c>
      <c r="AV239" s="42">
        <v>95.1</v>
      </c>
      <c r="AW239" s="42">
        <v>96</v>
      </c>
      <c r="AX239" s="42">
        <v>89.9</v>
      </c>
      <c r="AY239" s="42">
        <v>93</v>
      </c>
      <c r="AZ239" s="42">
        <v>93.8</v>
      </c>
      <c r="BA239" s="42">
        <v>92.3</v>
      </c>
      <c r="BB239" s="42">
        <v>92.9</v>
      </c>
      <c r="BC239" s="42">
        <v>91.4</v>
      </c>
      <c r="BD239" s="42">
        <v>92.2</v>
      </c>
      <c r="BE239" s="42">
        <v>93.8</v>
      </c>
      <c r="BF239" s="42">
        <v>92.3</v>
      </c>
      <c r="BG239" s="42">
        <v>95.1</v>
      </c>
      <c r="BH239" s="42">
        <v>92.9</v>
      </c>
      <c r="BI239" s="42">
        <v>93.9</v>
      </c>
      <c r="BJ239" s="42">
        <v>97</v>
      </c>
      <c r="BK239" s="42">
        <v>94.6</v>
      </c>
      <c r="BL239" s="42">
        <v>95.5</v>
      </c>
      <c r="BM239" s="42">
        <v>92</v>
      </c>
      <c r="BN239" s="42">
        <v>94.6</v>
      </c>
      <c r="BO239" s="42">
        <v>95.9</v>
      </c>
      <c r="BP239" s="42">
        <v>93.7</v>
      </c>
      <c r="BQ239" s="42">
        <v>94.8</v>
      </c>
      <c r="BR239" s="42">
        <v>92.7</v>
      </c>
      <c r="BS239" s="42">
        <v>95.5</v>
      </c>
      <c r="BT239" s="42">
        <v>92.2</v>
      </c>
      <c r="BU239" s="42">
        <v>96.8</v>
      </c>
      <c r="BV239" s="42">
        <v>92.2</v>
      </c>
      <c r="BW239" s="42">
        <v>92.7</v>
      </c>
      <c r="BX239" s="42">
        <v>93.1</v>
      </c>
      <c r="BY239" s="42">
        <v>91.8</v>
      </c>
      <c r="BZ239" s="42">
        <v>94.9</v>
      </c>
      <c r="CA239" s="42">
        <v>90.3</v>
      </c>
      <c r="CB239" s="42">
        <v>94.4</v>
      </c>
      <c r="CC239" s="42">
        <v>93</v>
      </c>
      <c r="CD239" s="42">
        <v>94.9</v>
      </c>
      <c r="CE239" s="42">
        <v>96.3</v>
      </c>
      <c r="CF239" s="42">
        <v>91.9</v>
      </c>
      <c r="CG239" s="42">
        <v>93.1</v>
      </c>
      <c r="CH239" s="44">
        <f>AVERAGE(I239,L239,N239:O239,R239:S239,W239,Y239,AA239,AE239,AJ239,AL239,AN239:AO239,AS239,AU239:AX239,BB239:BC239,BE239:BF239,BJ239,BL239,BQ239,BZ239:CA239,CC239:CE239)</f>
        <v>93.170967741935513</v>
      </c>
      <c r="CI239" s="42">
        <f t="shared" si="67"/>
        <v>91.12</v>
      </c>
      <c r="CJ239" s="42">
        <f t="shared" si="68"/>
        <v>94.72</v>
      </c>
    </row>
    <row r="240" spans="1:88" ht="19.2" x14ac:dyDescent="0.3">
      <c r="B240" s="72">
        <v>237</v>
      </c>
      <c r="C240" s="57" t="s">
        <v>189</v>
      </c>
      <c r="D240" s="48"/>
      <c r="E240" s="48"/>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c r="BZ240" s="46"/>
      <c r="CA240" s="46"/>
      <c r="CB240" s="46"/>
      <c r="CC240" s="46"/>
      <c r="CD240" s="46"/>
      <c r="CE240" s="46"/>
      <c r="CF240" s="46"/>
      <c r="CG240" s="46"/>
      <c r="CH240" s="46"/>
      <c r="CI240" s="49"/>
      <c r="CJ240" s="49"/>
    </row>
    <row r="241" spans="1:88" ht="19.2" x14ac:dyDescent="0.3">
      <c r="B241" s="72">
        <v>238</v>
      </c>
      <c r="C241" s="57" t="s">
        <v>189</v>
      </c>
      <c r="D241" s="48"/>
      <c r="E241" s="48"/>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c r="BZ241" s="46"/>
      <c r="CA241" s="46"/>
      <c r="CB241" s="46"/>
      <c r="CC241" s="46"/>
      <c r="CD241" s="46"/>
      <c r="CE241" s="46"/>
      <c r="CF241" s="46"/>
      <c r="CG241" s="46"/>
      <c r="CH241" s="46"/>
      <c r="CI241" s="49"/>
      <c r="CJ241" s="49"/>
    </row>
    <row r="242" spans="1:88" ht="19.2" x14ac:dyDescent="0.3">
      <c r="B242" s="72">
        <v>239</v>
      </c>
      <c r="C242" s="57" t="s">
        <v>191</v>
      </c>
      <c r="D242" s="67" t="s">
        <v>192</v>
      </c>
      <c r="E242" s="58"/>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7"/>
      <c r="CI242" s="42"/>
      <c r="CJ242" s="42"/>
    </row>
    <row r="243" spans="1:88" ht="19.2" x14ac:dyDescent="0.3">
      <c r="B243" s="72">
        <v>240</v>
      </c>
      <c r="C243" s="57" t="s">
        <v>191</v>
      </c>
      <c r="D243" s="67" t="s">
        <v>193</v>
      </c>
      <c r="E243" s="58"/>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7"/>
      <c r="CI243" s="42"/>
      <c r="CJ243" s="42"/>
    </row>
    <row r="244" spans="1:88" ht="19.2" x14ac:dyDescent="0.3">
      <c r="B244" s="72">
        <v>241</v>
      </c>
      <c r="C244" s="57" t="s">
        <v>191</v>
      </c>
      <c r="D244" s="63" t="s">
        <v>280</v>
      </c>
      <c r="E244" s="58" t="s">
        <v>129</v>
      </c>
      <c r="F244" s="42">
        <v>106</v>
      </c>
      <c r="G244" s="42">
        <v>47</v>
      </c>
      <c r="H244" s="42">
        <v>435</v>
      </c>
      <c r="I244" s="42">
        <v>615</v>
      </c>
      <c r="J244" s="42">
        <v>177</v>
      </c>
      <c r="K244" s="42">
        <v>201</v>
      </c>
      <c r="L244" s="42">
        <v>638</v>
      </c>
      <c r="M244" s="42">
        <v>73</v>
      </c>
      <c r="N244" s="42">
        <v>1020</v>
      </c>
      <c r="O244" s="42">
        <v>680</v>
      </c>
      <c r="P244" s="42">
        <v>42</v>
      </c>
      <c r="Q244" s="42">
        <v>271</v>
      </c>
      <c r="R244" s="42">
        <v>254</v>
      </c>
      <c r="S244" s="42">
        <v>917</v>
      </c>
      <c r="T244" s="42">
        <v>60</v>
      </c>
      <c r="U244" s="42">
        <v>114</v>
      </c>
      <c r="V244" s="42">
        <v>92</v>
      </c>
      <c r="W244" s="42">
        <v>606</v>
      </c>
      <c r="X244" s="42">
        <v>311</v>
      </c>
      <c r="Y244" s="42">
        <v>568</v>
      </c>
      <c r="Z244" s="42">
        <v>51</v>
      </c>
      <c r="AA244" s="42">
        <v>725</v>
      </c>
      <c r="AB244" s="42">
        <v>143</v>
      </c>
      <c r="AC244" s="42">
        <v>60</v>
      </c>
      <c r="AD244" s="42">
        <v>548</v>
      </c>
      <c r="AE244" s="42">
        <v>768</v>
      </c>
      <c r="AF244" s="42">
        <v>1342</v>
      </c>
      <c r="AG244" s="42">
        <v>359</v>
      </c>
      <c r="AH244" s="42">
        <v>63</v>
      </c>
      <c r="AI244" s="42">
        <v>66</v>
      </c>
      <c r="AJ244" s="42">
        <v>460</v>
      </c>
      <c r="AK244" s="42">
        <v>90</v>
      </c>
      <c r="AL244" s="42">
        <v>346</v>
      </c>
      <c r="AM244" s="42">
        <v>106</v>
      </c>
      <c r="AN244" s="42">
        <v>590</v>
      </c>
      <c r="AO244" s="42">
        <v>638</v>
      </c>
      <c r="AP244" s="42">
        <v>335</v>
      </c>
      <c r="AQ244" s="42">
        <v>25</v>
      </c>
      <c r="AR244" s="42">
        <v>186</v>
      </c>
      <c r="AS244" s="42">
        <v>605</v>
      </c>
      <c r="AT244" s="42">
        <v>30</v>
      </c>
      <c r="AU244" s="42">
        <v>339</v>
      </c>
      <c r="AV244" s="42">
        <v>523</v>
      </c>
      <c r="AW244" s="42">
        <v>230</v>
      </c>
      <c r="AX244" s="42">
        <v>161</v>
      </c>
      <c r="AY244" s="42">
        <v>306</v>
      </c>
      <c r="AZ244" s="42">
        <v>105</v>
      </c>
      <c r="BA244" s="42">
        <v>150</v>
      </c>
      <c r="BB244" s="42">
        <v>666</v>
      </c>
      <c r="BC244" s="42">
        <v>552</v>
      </c>
      <c r="BD244" s="42">
        <v>51</v>
      </c>
      <c r="BE244" s="42">
        <v>739</v>
      </c>
      <c r="BF244" s="42">
        <v>863</v>
      </c>
      <c r="BG244" s="42">
        <v>106</v>
      </c>
      <c r="BH244" s="42">
        <v>30</v>
      </c>
      <c r="BI244" s="42">
        <v>51</v>
      </c>
      <c r="BJ244" s="42">
        <v>197</v>
      </c>
      <c r="BK244" s="42">
        <v>66</v>
      </c>
      <c r="BL244" s="42">
        <v>315</v>
      </c>
      <c r="BM244" s="42">
        <v>35</v>
      </c>
      <c r="BN244" s="42">
        <v>0</v>
      </c>
      <c r="BO244" s="42">
        <v>116</v>
      </c>
      <c r="BP244" s="42">
        <v>104</v>
      </c>
      <c r="BQ244" s="42">
        <v>421</v>
      </c>
      <c r="BR244" s="42">
        <v>75</v>
      </c>
      <c r="BS244" s="42">
        <v>102</v>
      </c>
      <c r="BT244" s="42">
        <v>88</v>
      </c>
      <c r="BU244" s="42">
        <v>39</v>
      </c>
      <c r="BV244" s="42">
        <v>152</v>
      </c>
      <c r="BW244" s="42">
        <v>210</v>
      </c>
      <c r="BX244" s="42">
        <v>180</v>
      </c>
      <c r="BY244" s="42">
        <v>29</v>
      </c>
      <c r="BZ244" s="42">
        <v>811</v>
      </c>
      <c r="CA244" s="42">
        <v>629</v>
      </c>
      <c r="CB244" s="42">
        <v>169</v>
      </c>
      <c r="CC244" s="42">
        <v>309</v>
      </c>
      <c r="CD244" s="42">
        <v>111</v>
      </c>
      <c r="CE244" s="42">
        <v>426</v>
      </c>
      <c r="CF244" s="42">
        <v>65</v>
      </c>
      <c r="CG244" s="42">
        <v>24284</v>
      </c>
      <c r="CH244" s="44">
        <f>AVERAGE(I244,L244,N244:O244,R244:S244,W244,Y244,AA244,AE244,AJ244,AL244,AN244:AO244,AS244,AU244:AX244,BB244:BC244,BE244:BF244,BJ244,BL244,BQ244,BZ244:CA244,CC244:CE244)</f>
        <v>539.41935483870964</v>
      </c>
      <c r="CI244" s="42">
        <f t="shared" ref="CI244:CI247" si="69">AVERAGE(T244,AE244,O244,AQ244,AY244)</f>
        <v>367.8</v>
      </c>
      <c r="CJ244" s="42">
        <f t="shared" ref="CJ244:CJ247" si="70">AVERAGE(L244,N244,AS244,BJ244,BQ244)</f>
        <v>576.20000000000005</v>
      </c>
    </row>
    <row r="245" spans="1:88" ht="19.2" x14ac:dyDescent="0.3">
      <c r="B245" s="72">
        <v>242</v>
      </c>
      <c r="C245" s="57" t="s">
        <v>191</v>
      </c>
      <c r="D245" s="63" t="s">
        <v>281</v>
      </c>
      <c r="E245" s="58" t="s">
        <v>129</v>
      </c>
      <c r="F245" s="42">
        <v>60</v>
      </c>
      <c r="G245" s="42">
        <v>97</v>
      </c>
      <c r="H245" s="42">
        <v>304</v>
      </c>
      <c r="I245" s="42">
        <v>475</v>
      </c>
      <c r="J245" s="42">
        <v>299</v>
      </c>
      <c r="K245" s="42">
        <v>208</v>
      </c>
      <c r="L245" s="42">
        <v>572</v>
      </c>
      <c r="M245" s="42">
        <v>95</v>
      </c>
      <c r="N245" s="42">
        <v>994</v>
      </c>
      <c r="O245" s="42">
        <v>546</v>
      </c>
      <c r="P245" s="42">
        <v>43</v>
      </c>
      <c r="Q245" s="42">
        <v>296</v>
      </c>
      <c r="R245" s="42">
        <v>260</v>
      </c>
      <c r="S245" s="42">
        <v>665</v>
      </c>
      <c r="T245" s="42">
        <v>131</v>
      </c>
      <c r="U245" s="42">
        <v>160</v>
      </c>
      <c r="V245" s="42">
        <v>133</v>
      </c>
      <c r="W245" s="42">
        <v>759</v>
      </c>
      <c r="X245" s="42">
        <v>266</v>
      </c>
      <c r="Y245" s="42">
        <v>460</v>
      </c>
      <c r="Z245" s="42">
        <v>96</v>
      </c>
      <c r="AA245" s="42">
        <v>713</v>
      </c>
      <c r="AB245" s="42">
        <v>125</v>
      </c>
      <c r="AC245" s="42">
        <v>60</v>
      </c>
      <c r="AD245" s="42">
        <v>561</v>
      </c>
      <c r="AE245" s="42">
        <v>661</v>
      </c>
      <c r="AF245" s="42">
        <v>1270</v>
      </c>
      <c r="AG245" s="42">
        <v>382</v>
      </c>
      <c r="AH245" s="42">
        <v>97</v>
      </c>
      <c r="AI245" s="42">
        <v>82</v>
      </c>
      <c r="AJ245" s="42">
        <v>296</v>
      </c>
      <c r="AK245" s="42">
        <v>132</v>
      </c>
      <c r="AL245" s="42">
        <v>399</v>
      </c>
      <c r="AM245" s="42">
        <v>82</v>
      </c>
      <c r="AN245" s="42">
        <v>860</v>
      </c>
      <c r="AO245" s="42">
        <v>803</v>
      </c>
      <c r="AP245" s="42">
        <v>461</v>
      </c>
      <c r="AQ245" s="42">
        <v>72</v>
      </c>
      <c r="AR245" s="42">
        <v>176</v>
      </c>
      <c r="AS245" s="42">
        <v>516</v>
      </c>
      <c r="AT245" s="42">
        <v>42</v>
      </c>
      <c r="AU245" s="42">
        <v>329</v>
      </c>
      <c r="AV245" s="42">
        <v>699</v>
      </c>
      <c r="AW245" s="42">
        <v>540</v>
      </c>
      <c r="AX245" s="42">
        <v>205</v>
      </c>
      <c r="AY245" s="42">
        <v>316</v>
      </c>
      <c r="AZ245" s="42">
        <v>125</v>
      </c>
      <c r="BA245" s="42">
        <v>222</v>
      </c>
      <c r="BB245" s="42">
        <v>1100</v>
      </c>
      <c r="BC245" s="42">
        <v>485</v>
      </c>
      <c r="BD245" s="42">
        <v>88</v>
      </c>
      <c r="BE245" s="42">
        <v>882</v>
      </c>
      <c r="BF245" s="42">
        <v>820</v>
      </c>
      <c r="BG245" s="42">
        <v>102</v>
      </c>
      <c r="BH245" s="42">
        <v>92</v>
      </c>
      <c r="BI245" s="42">
        <v>65</v>
      </c>
      <c r="BJ245" s="42">
        <v>114</v>
      </c>
      <c r="BK245" s="42">
        <v>127</v>
      </c>
      <c r="BL245" s="42">
        <v>386</v>
      </c>
      <c r="BM245" s="42">
        <v>22</v>
      </c>
      <c r="BN245" s="42">
        <v>0</v>
      </c>
      <c r="BO245" s="42">
        <v>172</v>
      </c>
      <c r="BP245" s="42">
        <v>130</v>
      </c>
      <c r="BQ245" s="42">
        <v>333</v>
      </c>
      <c r="BR245" s="42">
        <v>99</v>
      </c>
      <c r="BS245" s="42">
        <v>108</v>
      </c>
      <c r="BT245" s="42">
        <v>124</v>
      </c>
      <c r="BU245" s="42">
        <v>64</v>
      </c>
      <c r="BV245" s="42">
        <v>174</v>
      </c>
      <c r="BW245" s="42">
        <v>198</v>
      </c>
      <c r="BX245" s="42">
        <v>193</v>
      </c>
      <c r="BY245" s="42">
        <v>32</v>
      </c>
      <c r="BZ245" s="42">
        <v>924</v>
      </c>
      <c r="CA245" s="42">
        <v>472</v>
      </c>
      <c r="CB245" s="42">
        <v>125</v>
      </c>
      <c r="CC245" s="42">
        <v>330</v>
      </c>
      <c r="CD245" s="42">
        <v>194</v>
      </c>
      <c r="CE245" s="42">
        <v>451</v>
      </c>
      <c r="CF245" s="42">
        <v>89</v>
      </c>
      <c r="CG245" s="42">
        <v>25637</v>
      </c>
      <c r="CH245" s="44">
        <f>AVERAGE(I245,L245,N245:O245,R245:S245,W245,Y245,AA245,AE245,AJ245,AL245,AN245:AO245,AS245,AU245:AX245,BB245:BC245,BE245:BF245,BJ245,BL245,BQ245,BZ245:CA245,CC245:CE245)</f>
        <v>556.22580645161293</v>
      </c>
      <c r="CI245" s="42">
        <f t="shared" si="69"/>
        <v>345.2</v>
      </c>
      <c r="CJ245" s="42">
        <f t="shared" si="70"/>
        <v>505.8</v>
      </c>
    </row>
    <row r="246" spans="1:88" ht="19.2" x14ac:dyDescent="0.3">
      <c r="B246" s="72">
        <v>243</v>
      </c>
      <c r="C246" s="57" t="s">
        <v>191</v>
      </c>
      <c r="D246" s="63" t="s">
        <v>282</v>
      </c>
      <c r="E246" s="58" t="s">
        <v>129</v>
      </c>
      <c r="F246" s="42">
        <v>281</v>
      </c>
      <c r="G246" s="42">
        <v>654.4</v>
      </c>
      <c r="H246" s="42">
        <v>228</v>
      </c>
      <c r="I246" s="42">
        <v>395.3</v>
      </c>
      <c r="J246" s="42">
        <v>484.4</v>
      </c>
      <c r="K246" s="42">
        <v>265</v>
      </c>
      <c r="L246" s="42">
        <v>449.8</v>
      </c>
      <c r="M246" s="42">
        <v>295.7</v>
      </c>
      <c r="N246" s="42">
        <v>543.20000000000005</v>
      </c>
      <c r="O246" s="42">
        <v>195.3</v>
      </c>
      <c r="P246" s="42">
        <v>504.3</v>
      </c>
      <c r="Q246" s="42">
        <v>538.4</v>
      </c>
      <c r="R246" s="42">
        <v>212.9</v>
      </c>
      <c r="S246" s="42">
        <v>230</v>
      </c>
      <c r="T246" s="42">
        <v>231.6</v>
      </c>
      <c r="U246" s="42">
        <v>500.8</v>
      </c>
      <c r="V246" s="42">
        <v>548.6</v>
      </c>
      <c r="W246" s="42">
        <v>276</v>
      </c>
      <c r="X246" s="42">
        <v>936.7</v>
      </c>
      <c r="Y246" s="42">
        <v>349.5</v>
      </c>
      <c r="Z246" s="42">
        <v>943.5</v>
      </c>
      <c r="AA246" s="42">
        <v>391</v>
      </c>
      <c r="AB246" s="42">
        <v>702.2</v>
      </c>
      <c r="AC246" s="42">
        <v>377.7</v>
      </c>
      <c r="AD246" s="42">
        <v>300.3</v>
      </c>
      <c r="AE246" s="42">
        <v>198.4</v>
      </c>
      <c r="AF246" s="42">
        <v>301.10000000000002</v>
      </c>
      <c r="AG246" s="42">
        <v>308.39999999999998</v>
      </c>
      <c r="AH246" s="42">
        <v>281.5</v>
      </c>
      <c r="AI246" s="42">
        <v>509.2</v>
      </c>
      <c r="AJ246" s="42">
        <v>311.89999999999998</v>
      </c>
      <c r="AK246" s="42">
        <v>379.3</v>
      </c>
      <c r="AL246" s="42">
        <v>176</v>
      </c>
      <c r="AM246" s="42">
        <v>379.8</v>
      </c>
      <c r="AN246" s="42">
        <v>306.39999999999998</v>
      </c>
      <c r="AO246" s="42">
        <v>238.6</v>
      </c>
      <c r="AP246" s="42">
        <v>294</v>
      </c>
      <c r="AQ246" s="42">
        <v>914.3</v>
      </c>
      <c r="AR246" s="42">
        <v>405</v>
      </c>
      <c r="AS246" s="42">
        <v>320.2</v>
      </c>
      <c r="AT246" s="42">
        <v>228.1</v>
      </c>
      <c r="AU246" s="42">
        <v>363.9</v>
      </c>
      <c r="AV246" s="42">
        <v>315.3</v>
      </c>
      <c r="AW246" s="42">
        <v>1463.6</v>
      </c>
      <c r="AX246" s="42">
        <v>193.4</v>
      </c>
      <c r="AY246" s="42">
        <v>429.2</v>
      </c>
      <c r="AZ246" s="42">
        <v>212.3</v>
      </c>
      <c r="BA246" s="42">
        <v>271.2</v>
      </c>
      <c r="BB246" s="42">
        <v>236</v>
      </c>
      <c r="BC246" s="42">
        <v>462.6</v>
      </c>
      <c r="BD246" s="42">
        <v>391.7</v>
      </c>
      <c r="BE246" s="42">
        <v>263.60000000000002</v>
      </c>
      <c r="BF246" s="42">
        <v>483.8</v>
      </c>
      <c r="BG246" s="42">
        <v>366.4</v>
      </c>
      <c r="BH246" s="42">
        <v>658.6</v>
      </c>
      <c r="BI246" s="42">
        <v>259.89999999999998</v>
      </c>
      <c r="BJ246" s="42">
        <v>295.10000000000002</v>
      </c>
      <c r="BK246" s="42">
        <v>257.2</v>
      </c>
      <c r="BL246" s="42">
        <v>592</v>
      </c>
      <c r="BM246" s="42">
        <v>229.8</v>
      </c>
      <c r="BN246" s="42">
        <v>588.9</v>
      </c>
      <c r="BO246" s="42">
        <v>833.1</v>
      </c>
      <c r="BP246" s="42">
        <v>1320.2</v>
      </c>
      <c r="BQ246" s="42">
        <v>523.6</v>
      </c>
      <c r="BR246" s="42">
        <v>466.8</v>
      </c>
      <c r="BS246" s="42">
        <v>690.5</v>
      </c>
      <c r="BT246" s="42">
        <v>417.6</v>
      </c>
      <c r="BU246" s="42">
        <v>497.7</v>
      </c>
      <c r="BV246" s="42">
        <v>257.7</v>
      </c>
      <c r="BW246" s="42">
        <v>383.2</v>
      </c>
      <c r="BX246" s="42">
        <v>455.3</v>
      </c>
      <c r="BY246" s="42">
        <v>1663</v>
      </c>
      <c r="BZ246" s="42">
        <v>305.5</v>
      </c>
      <c r="CA246" s="42">
        <v>164.3</v>
      </c>
      <c r="CB246" s="42">
        <v>300.10000000000002</v>
      </c>
      <c r="CC246" s="42">
        <v>204.7</v>
      </c>
      <c r="CD246" s="42">
        <v>428.7</v>
      </c>
      <c r="CE246" s="42">
        <v>275.60000000000002</v>
      </c>
      <c r="CF246" s="42">
        <v>927.9</v>
      </c>
      <c r="CG246" s="42">
        <v>319.5</v>
      </c>
      <c r="CH246" s="44">
        <f>AVERAGE(I246,L246,N246:O246,R246:S246,W246,Y246,AA246,AE246,AJ246,AL246,AN246:AO246,AS246,AU246:AX246,BB246:BC246,BE246:BF246,BJ246,BL246,BQ246,BZ246:CA246,CC246:CE246)</f>
        <v>360.20000000000005</v>
      </c>
      <c r="CI246" s="42">
        <f t="shared" si="69"/>
        <v>393.76</v>
      </c>
      <c r="CJ246" s="42">
        <f t="shared" si="70"/>
        <v>426.38</v>
      </c>
    </row>
    <row r="247" spans="1:88" ht="19.2" x14ac:dyDescent="0.3">
      <c r="B247" s="72">
        <v>244</v>
      </c>
      <c r="C247" s="57" t="s">
        <v>191</v>
      </c>
      <c r="D247" s="63" t="s">
        <v>283</v>
      </c>
      <c r="E247" s="58" t="s">
        <v>129</v>
      </c>
      <c r="F247" s="42">
        <v>965.9</v>
      </c>
      <c r="G247" s="42">
        <v>1070.5</v>
      </c>
      <c r="H247" s="42">
        <v>784.4</v>
      </c>
      <c r="I247" s="42">
        <v>807.4</v>
      </c>
      <c r="J247" s="42">
        <v>1220.5999999999999</v>
      </c>
      <c r="K247" s="42">
        <v>996.8</v>
      </c>
      <c r="L247" s="42">
        <v>1036.5</v>
      </c>
      <c r="M247" s="42">
        <v>929.3</v>
      </c>
      <c r="N247" s="42">
        <v>807</v>
      </c>
      <c r="O247" s="42">
        <v>410.6</v>
      </c>
      <c r="P247" s="42">
        <v>1373</v>
      </c>
      <c r="Q247" s="42">
        <v>1115.4000000000001</v>
      </c>
      <c r="R247" s="42">
        <v>670.2</v>
      </c>
      <c r="S247" s="42">
        <v>485.3</v>
      </c>
      <c r="T247" s="42">
        <v>822.4</v>
      </c>
      <c r="U247" s="42">
        <v>1138.0999999999999</v>
      </c>
      <c r="V247" s="42">
        <v>1330.9</v>
      </c>
      <c r="W247" s="42">
        <v>500.8</v>
      </c>
      <c r="X247" s="42">
        <v>1270.7</v>
      </c>
      <c r="Y247" s="42">
        <v>852.1</v>
      </c>
      <c r="Z247" s="42">
        <v>1657</v>
      </c>
      <c r="AA247" s="42">
        <v>754.4</v>
      </c>
      <c r="AB247" s="42">
        <v>1057.9000000000001</v>
      </c>
      <c r="AC247" s="42">
        <v>1172.8</v>
      </c>
      <c r="AD247" s="42">
        <v>928.9</v>
      </c>
      <c r="AE247" s="42">
        <v>453.2</v>
      </c>
      <c r="AF247" s="42">
        <v>827.2</v>
      </c>
      <c r="AG247" s="42">
        <v>734.3</v>
      </c>
      <c r="AH247" s="42">
        <v>825.8</v>
      </c>
      <c r="AI247" s="42">
        <v>1336.1</v>
      </c>
      <c r="AJ247" s="42">
        <v>547.20000000000005</v>
      </c>
      <c r="AK247" s="42">
        <v>1044.8</v>
      </c>
      <c r="AL247" s="42">
        <v>507.4</v>
      </c>
      <c r="AM247" s="42">
        <v>919</v>
      </c>
      <c r="AN247" s="42">
        <v>795.1</v>
      </c>
      <c r="AO247" s="42">
        <v>775.8</v>
      </c>
      <c r="AP247" s="42">
        <v>847.3</v>
      </c>
      <c r="AQ247" s="42">
        <v>1611</v>
      </c>
      <c r="AR247" s="42">
        <v>1085.9000000000001</v>
      </c>
      <c r="AS247" s="42">
        <v>813.2</v>
      </c>
      <c r="AT247" s="42">
        <v>1020.1</v>
      </c>
      <c r="AU247" s="42">
        <v>558.29999999999995</v>
      </c>
      <c r="AV247" s="42">
        <v>776.2</v>
      </c>
      <c r="AW247" s="42">
        <v>748.5</v>
      </c>
      <c r="AX247" s="42">
        <v>537.29999999999995</v>
      </c>
      <c r="AY247" s="42">
        <v>1007.9</v>
      </c>
      <c r="AZ247" s="42">
        <v>763.2</v>
      </c>
      <c r="BA247" s="42">
        <v>1013.5</v>
      </c>
      <c r="BB247" s="42">
        <v>684.9</v>
      </c>
      <c r="BC247" s="42">
        <v>568.9</v>
      </c>
      <c r="BD247" s="42">
        <v>1136.7</v>
      </c>
      <c r="BE247" s="42">
        <v>544.29999999999995</v>
      </c>
      <c r="BF247" s="42">
        <v>1078.9000000000001</v>
      </c>
      <c r="BG247" s="42">
        <v>1788.7</v>
      </c>
      <c r="BH247" s="42">
        <v>1514.9</v>
      </c>
      <c r="BI247" s="42">
        <v>979.7</v>
      </c>
      <c r="BJ247" s="42">
        <v>961.9</v>
      </c>
      <c r="BK247" s="42">
        <v>906.9</v>
      </c>
      <c r="BL247" s="42">
        <v>920.5</v>
      </c>
      <c r="BM247" s="42">
        <v>738.2</v>
      </c>
      <c r="BN247" s="42">
        <v>1334.5</v>
      </c>
      <c r="BO247" s="42">
        <v>1227.0999999999999</v>
      </c>
      <c r="BP247" s="42">
        <v>1345.9</v>
      </c>
      <c r="BQ247" s="42">
        <v>780.6</v>
      </c>
      <c r="BR247" s="42">
        <v>1084.8</v>
      </c>
      <c r="BS247" s="42">
        <v>1630.3</v>
      </c>
      <c r="BT247" s="42">
        <v>1032.4000000000001</v>
      </c>
      <c r="BU247" s="42">
        <v>1357.1</v>
      </c>
      <c r="BV247" s="42">
        <v>1071</v>
      </c>
      <c r="BW247" s="42">
        <v>930.8</v>
      </c>
      <c r="BX247" s="42">
        <v>913.3</v>
      </c>
      <c r="BY247" s="42">
        <v>1972</v>
      </c>
      <c r="BZ247" s="42">
        <v>921.3</v>
      </c>
      <c r="CA247" s="42">
        <v>409.1</v>
      </c>
      <c r="CB247" s="42">
        <v>811.7</v>
      </c>
      <c r="CC247" s="42">
        <v>543.9</v>
      </c>
      <c r="CD247" s="42">
        <v>590.6</v>
      </c>
      <c r="CE247" s="42">
        <v>827.4</v>
      </c>
      <c r="CF247" s="42">
        <v>1514.8</v>
      </c>
      <c r="CG247" s="42">
        <v>746.4</v>
      </c>
      <c r="CH247" s="44">
        <f>AVERAGE(I247,L247,N247:O247,R247:S247,W247,Y247,AA247,AE247,AJ247,AL247,AN247:AO247,AS247,AU247:AX247,BB247:BC247,BE247:BF247,BJ247,BL247,BQ247,BZ247:CA247,CC247:CE247)</f>
        <v>698.99354838709667</v>
      </c>
      <c r="CI247" s="42">
        <f t="shared" si="69"/>
        <v>861.01999999999987</v>
      </c>
      <c r="CJ247" s="42">
        <f t="shared" si="70"/>
        <v>879.83999999999992</v>
      </c>
    </row>
    <row r="248" spans="1:88" ht="19.2" x14ac:dyDescent="0.3">
      <c r="B248" s="72">
        <v>245</v>
      </c>
      <c r="C248" s="57" t="s">
        <v>191</v>
      </c>
      <c r="D248" s="63"/>
      <c r="E248" s="58"/>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4"/>
      <c r="CI248" s="42"/>
      <c r="CJ248" s="42"/>
    </row>
    <row r="249" spans="1:88" ht="19.2" x14ac:dyDescent="0.3">
      <c r="B249" s="72">
        <v>246</v>
      </c>
      <c r="C249" s="57" t="s">
        <v>191</v>
      </c>
      <c r="D249" s="63"/>
      <c r="E249" s="58"/>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4"/>
      <c r="CI249" s="42"/>
      <c r="CJ249" s="42"/>
    </row>
    <row r="250" spans="1:88" ht="19.2" x14ac:dyDescent="0.3">
      <c r="B250" s="72">
        <v>247</v>
      </c>
      <c r="C250" s="57" t="s">
        <v>191</v>
      </c>
      <c r="D250" s="67" t="s">
        <v>194</v>
      </c>
      <c r="E250" s="58"/>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4"/>
      <c r="CI250" s="42"/>
      <c r="CJ250" s="42"/>
    </row>
    <row r="251" spans="1:88" ht="20.399999999999999" x14ac:dyDescent="0.3">
      <c r="A251" s="64"/>
      <c r="B251" s="72">
        <v>248</v>
      </c>
      <c r="C251" s="57" t="s">
        <v>191</v>
      </c>
      <c r="D251" s="63" t="s">
        <v>311</v>
      </c>
      <c r="E251" s="58" t="s">
        <v>291</v>
      </c>
      <c r="F251" s="42">
        <v>16.899999999999999</v>
      </c>
      <c r="G251" s="42">
        <v>23.8</v>
      </c>
      <c r="H251" s="42">
        <v>24.1</v>
      </c>
      <c r="I251" s="42">
        <v>19.2</v>
      </c>
      <c r="J251" s="42">
        <v>19.8</v>
      </c>
      <c r="K251" s="42">
        <v>20.7</v>
      </c>
      <c r="L251" s="42">
        <v>15.9</v>
      </c>
      <c r="M251" s="42">
        <v>23.6</v>
      </c>
      <c r="N251" s="42">
        <v>16.3</v>
      </c>
      <c r="O251" s="42">
        <v>16.100000000000001</v>
      </c>
      <c r="P251" s="42">
        <v>23.3</v>
      </c>
      <c r="Q251" s="42">
        <v>23.1</v>
      </c>
      <c r="R251" s="42">
        <v>24.9</v>
      </c>
      <c r="S251" s="42">
        <v>16</v>
      </c>
      <c r="T251" s="42">
        <v>26.3</v>
      </c>
      <c r="U251" s="42">
        <v>20.9</v>
      </c>
      <c r="V251" s="42">
        <v>18.3</v>
      </c>
      <c r="W251" s="42">
        <v>20.7</v>
      </c>
      <c r="X251" s="42">
        <v>24.6</v>
      </c>
      <c r="Y251" s="42">
        <v>23.6</v>
      </c>
      <c r="Z251" s="42">
        <v>21.8</v>
      </c>
      <c r="AA251" s="42">
        <v>15.6</v>
      </c>
      <c r="AB251" s="42">
        <v>27.1</v>
      </c>
      <c r="AC251" s="42">
        <v>23.6</v>
      </c>
      <c r="AD251" s="42">
        <v>22.8</v>
      </c>
      <c r="AE251" s="42">
        <v>15.1</v>
      </c>
      <c r="AF251" s="42">
        <v>18.600000000000001</v>
      </c>
      <c r="AG251" s="42">
        <v>21.7</v>
      </c>
      <c r="AH251" s="42">
        <v>22.4</v>
      </c>
      <c r="AI251" s="42">
        <v>19.7</v>
      </c>
      <c r="AJ251" s="42">
        <v>21.7</v>
      </c>
      <c r="AK251" s="42">
        <v>22.3</v>
      </c>
      <c r="AL251" s="42">
        <v>23.4</v>
      </c>
      <c r="AM251" s="42">
        <v>23.7</v>
      </c>
      <c r="AN251" s="42">
        <v>21.7</v>
      </c>
      <c r="AO251" s="42">
        <v>20</v>
      </c>
      <c r="AP251" s="42">
        <v>19.399999999999999</v>
      </c>
      <c r="AQ251" s="42">
        <v>23.1</v>
      </c>
      <c r="AR251" s="42">
        <v>17.600000000000001</v>
      </c>
      <c r="AS251" s="42">
        <v>13.7</v>
      </c>
      <c r="AT251" s="42">
        <v>17.899999999999999</v>
      </c>
      <c r="AU251" s="42">
        <v>20.5</v>
      </c>
      <c r="AV251" s="42">
        <v>23</v>
      </c>
      <c r="AW251" s="42">
        <v>17</v>
      </c>
      <c r="AX251" s="42">
        <v>23.3</v>
      </c>
      <c r="AY251" s="42">
        <v>27.3</v>
      </c>
      <c r="AZ251" s="42">
        <v>23.4</v>
      </c>
      <c r="BA251" s="42">
        <v>22.4</v>
      </c>
      <c r="BB251" s="42">
        <v>16.2</v>
      </c>
      <c r="BC251" s="42">
        <v>18.5</v>
      </c>
      <c r="BD251" s="42">
        <v>22.9</v>
      </c>
      <c r="BE251" s="42">
        <v>20.2</v>
      </c>
      <c r="BF251" s="42">
        <v>17.600000000000001</v>
      </c>
      <c r="BG251" s="42">
        <v>16.8</v>
      </c>
      <c r="BH251" s="42">
        <v>20.8</v>
      </c>
      <c r="BI251" s="42">
        <v>28.8</v>
      </c>
      <c r="BJ251" s="42">
        <v>20.9</v>
      </c>
      <c r="BK251" s="42">
        <v>29.5</v>
      </c>
      <c r="BL251" s="42">
        <v>21.6</v>
      </c>
      <c r="BM251" s="42">
        <v>26.8</v>
      </c>
      <c r="BN251" s="42">
        <v>12.3</v>
      </c>
      <c r="BO251" s="42">
        <v>19.5</v>
      </c>
      <c r="BP251" s="42">
        <v>24.5</v>
      </c>
      <c r="BQ251" s="42">
        <v>14.1</v>
      </c>
      <c r="BR251" s="42">
        <v>19.600000000000001</v>
      </c>
      <c r="BS251" s="42">
        <v>19.5</v>
      </c>
      <c r="BT251" s="42">
        <v>24.3</v>
      </c>
      <c r="BU251" s="42">
        <v>21.7</v>
      </c>
      <c r="BV251" s="42">
        <v>20.3</v>
      </c>
      <c r="BW251" s="42">
        <v>21.9</v>
      </c>
      <c r="BX251" s="42">
        <v>23</v>
      </c>
      <c r="BY251" s="42">
        <v>26.7</v>
      </c>
      <c r="BZ251" s="42">
        <v>13.8</v>
      </c>
      <c r="CA251" s="42">
        <v>20.5</v>
      </c>
      <c r="CB251" s="42">
        <v>27.3</v>
      </c>
      <c r="CC251" s="42">
        <v>19.399999999999999</v>
      </c>
      <c r="CD251" s="42">
        <v>18.5</v>
      </c>
      <c r="CE251" s="42">
        <v>19.3</v>
      </c>
      <c r="CF251" s="42">
        <v>20.9</v>
      </c>
      <c r="CG251" s="42">
        <v>19.5</v>
      </c>
      <c r="CH251" s="44">
        <f t="shared" ref="CH251:CH253" si="71">AVERAGE(I251,L251,N251:O251,R251:S251,W251,Y251,AA251,AE251,AJ251,AL251,AN251:AO251,AS251,AU251:AX251,BB251:BC251,BE251:BF251,BJ251,BL251,BQ251,BZ251:CA251,CC251:CE251)</f>
        <v>18.977419354838705</v>
      </c>
      <c r="CI251" s="42">
        <f t="shared" ref="CI251:CI253" si="72">AVERAGE(T251,AE251,O251,AQ251,AY251)</f>
        <v>21.58</v>
      </c>
      <c r="CJ251" s="42">
        <f t="shared" ref="CJ251:CJ253" si="73">AVERAGE(L251,N251,AS251,BJ251,BQ251)</f>
        <v>16.18</v>
      </c>
    </row>
    <row r="252" spans="1:88" ht="20.399999999999999" x14ac:dyDescent="0.3">
      <c r="A252" s="64"/>
      <c r="B252" s="72">
        <v>249</v>
      </c>
      <c r="C252" s="57" t="s">
        <v>191</v>
      </c>
      <c r="D252" s="63" t="s">
        <v>312</v>
      </c>
      <c r="E252" s="58" t="s">
        <v>291</v>
      </c>
      <c r="F252" s="42">
        <v>25.470600000000001</v>
      </c>
      <c r="G252" s="42">
        <v>22.800599999999999</v>
      </c>
      <c r="H252" s="42">
        <v>17.635300000000001</v>
      </c>
      <c r="I252" s="42">
        <v>37.0197</v>
      </c>
      <c r="J252" s="42">
        <v>14.0807</v>
      </c>
      <c r="K252" s="42">
        <v>17.9572</v>
      </c>
      <c r="L252" s="42">
        <v>27.607500000000002</v>
      </c>
      <c r="M252" s="42">
        <v>27.002300000000002</v>
      </c>
      <c r="N252" s="42">
        <v>31.931699999999999</v>
      </c>
      <c r="O252" s="42">
        <v>28.075600000000001</v>
      </c>
      <c r="P252" s="42">
        <v>10.334300000000001</v>
      </c>
      <c r="Q252" s="42">
        <v>11.075100000000001</v>
      </c>
      <c r="R252" s="42">
        <v>15.127000000000001</v>
      </c>
      <c r="S252" s="42">
        <v>21.875800000000002</v>
      </c>
      <c r="T252" s="42">
        <v>11.887</v>
      </c>
      <c r="U252" s="42">
        <v>14.423</v>
      </c>
      <c r="V252" s="42">
        <v>17.9513</v>
      </c>
      <c r="W252" s="42">
        <v>22.639800000000001</v>
      </c>
      <c r="X252" s="42">
        <v>8.5195000000000007</v>
      </c>
      <c r="Y252" s="42">
        <v>28.411200000000001</v>
      </c>
      <c r="Z252" s="42">
        <v>9.4688999999999997</v>
      </c>
      <c r="AA252" s="42">
        <v>31.120100000000001</v>
      </c>
      <c r="AB252" s="42">
        <v>8.6052999999999997</v>
      </c>
      <c r="AC252" s="42">
        <v>19.3306</v>
      </c>
      <c r="AD252" s="42">
        <v>17.934000000000001</v>
      </c>
      <c r="AE252" s="42">
        <v>18.7532</v>
      </c>
      <c r="AF252" s="42">
        <v>34.033099999999997</v>
      </c>
      <c r="AG252" s="42">
        <v>10.772</v>
      </c>
      <c r="AH252" s="42">
        <v>27.3675</v>
      </c>
      <c r="AI252" s="42">
        <v>10.7721</v>
      </c>
      <c r="AJ252" s="42">
        <v>20.5168</v>
      </c>
      <c r="AK252" s="42">
        <v>2.6907000000000001</v>
      </c>
      <c r="AL252" s="42">
        <v>17.2211</v>
      </c>
      <c r="AM252" s="42">
        <v>10.893000000000001</v>
      </c>
      <c r="AN252" s="42">
        <v>20.693200000000001</v>
      </c>
      <c r="AO252" s="42">
        <v>23.113499999999998</v>
      </c>
      <c r="AP252" s="42">
        <v>12.1592</v>
      </c>
      <c r="AQ252" s="42">
        <v>21.106400000000001</v>
      </c>
      <c r="AR252" s="42">
        <v>24.773399999999999</v>
      </c>
      <c r="AS252" s="42">
        <v>20.619399999999999</v>
      </c>
      <c r="AT252" s="42">
        <v>14.9391</v>
      </c>
      <c r="AU252" s="42">
        <v>30.9725</v>
      </c>
      <c r="AV252" s="42">
        <v>35.135899999999999</v>
      </c>
      <c r="AW252" s="42">
        <v>36.454300000000003</v>
      </c>
      <c r="AX252" s="42">
        <v>15.404999999999999</v>
      </c>
      <c r="AY252" s="42">
        <v>17.4194</v>
      </c>
      <c r="AZ252" s="42">
        <v>13.041499999999999</v>
      </c>
      <c r="BA252" s="42">
        <v>18.727499999999999</v>
      </c>
      <c r="BB252" s="42">
        <v>22.427700000000002</v>
      </c>
      <c r="BC252" s="42">
        <v>26.1524</v>
      </c>
      <c r="BD252" s="42">
        <v>17.236999999999998</v>
      </c>
      <c r="BE252" s="42">
        <v>17.596900000000002</v>
      </c>
      <c r="BF252" s="42">
        <v>17.146699999999999</v>
      </c>
      <c r="BG252" s="42">
        <v>17.055499999999999</v>
      </c>
      <c r="BH252" s="42">
        <v>16.5185</v>
      </c>
      <c r="BI252" s="42">
        <v>12.9963</v>
      </c>
      <c r="BJ252" s="42">
        <v>19.678599999999999</v>
      </c>
      <c r="BK252" s="42">
        <v>10.5564</v>
      </c>
      <c r="BL252" s="42">
        <v>31.157499999999999</v>
      </c>
      <c r="BM252" s="42">
        <v>15.4071</v>
      </c>
      <c r="BN252" s="42">
        <v>3.0623</v>
      </c>
      <c r="BO252" s="42">
        <v>10.4575</v>
      </c>
      <c r="BP252" s="42">
        <v>8.4939999999999998</v>
      </c>
      <c r="BQ252" s="42">
        <v>37.0124</v>
      </c>
      <c r="BR252" s="42">
        <v>11.148999999999999</v>
      </c>
      <c r="BS252" s="42">
        <v>22.450800000000001</v>
      </c>
      <c r="BT252" s="42">
        <v>10.5303</v>
      </c>
      <c r="BU252" s="42">
        <v>10.2187</v>
      </c>
      <c r="BV252" s="42">
        <v>14.096500000000001</v>
      </c>
      <c r="BW252" s="42">
        <v>25.2088</v>
      </c>
      <c r="BX252" s="42">
        <v>13.825900000000001</v>
      </c>
      <c r="BY252" s="42">
        <v>7.9832000000000001</v>
      </c>
      <c r="BZ252" s="42">
        <v>21.727799999999998</v>
      </c>
      <c r="CA252" s="42">
        <v>21.105699999999999</v>
      </c>
      <c r="CB252" s="42">
        <v>27.255500000000001</v>
      </c>
      <c r="CC252" s="42">
        <v>28.9285</v>
      </c>
      <c r="CD252" s="42">
        <v>36.997300000000003</v>
      </c>
      <c r="CE252" s="42">
        <v>25.665299999999998</v>
      </c>
      <c r="CF252" s="42">
        <v>7.0843999999999996</v>
      </c>
      <c r="CG252" s="42">
        <v>22.8855</v>
      </c>
      <c r="CH252" s="44">
        <f t="shared" si="71"/>
        <v>25.428712903225804</v>
      </c>
      <c r="CI252" s="42">
        <f t="shared" si="72"/>
        <v>19.448320000000002</v>
      </c>
      <c r="CJ252" s="42">
        <f t="shared" si="73"/>
        <v>27.36992</v>
      </c>
    </row>
    <row r="253" spans="1:88" ht="30.6" x14ac:dyDescent="0.3">
      <c r="A253" s="64"/>
      <c r="B253" s="72">
        <v>250</v>
      </c>
      <c r="C253" s="57" t="s">
        <v>191</v>
      </c>
      <c r="D253" s="63" t="s">
        <v>313</v>
      </c>
      <c r="E253" s="58" t="s">
        <v>291</v>
      </c>
      <c r="F253" s="42">
        <v>31.9499</v>
      </c>
      <c r="G253" s="42">
        <v>52.209200000000003</v>
      </c>
      <c r="H253" s="42">
        <v>32.171399999999998</v>
      </c>
      <c r="I253" s="42">
        <v>21.500299999999999</v>
      </c>
      <c r="J253" s="42">
        <v>48.005699999999997</v>
      </c>
      <c r="K253" s="42">
        <v>33.173299999999998</v>
      </c>
      <c r="L253" s="42">
        <v>27.289899999999999</v>
      </c>
      <c r="M253" s="42">
        <v>42.162199999999999</v>
      </c>
      <c r="N253" s="42">
        <v>21.9421</v>
      </c>
      <c r="O253" s="42">
        <v>28.888300000000001</v>
      </c>
      <c r="P253" s="42">
        <v>47.501899999999999</v>
      </c>
      <c r="Q253" s="42">
        <v>59.076500000000003</v>
      </c>
      <c r="R253" s="42">
        <v>29.7943</v>
      </c>
      <c r="S253" s="42">
        <v>32.949300000000001</v>
      </c>
      <c r="T253" s="42">
        <v>57.382599999999996</v>
      </c>
      <c r="U253" s="42">
        <v>35.203600000000002</v>
      </c>
      <c r="V253" s="42">
        <v>29.623999999999999</v>
      </c>
      <c r="W253" s="42">
        <v>32.072400000000002</v>
      </c>
      <c r="X253" s="42">
        <v>47.797499999999999</v>
      </c>
      <c r="Y253" s="42">
        <v>32.508499999999998</v>
      </c>
      <c r="Z253" s="42">
        <v>56.8018</v>
      </c>
      <c r="AA253" s="42">
        <v>32.8979</v>
      </c>
      <c r="AB253" s="42">
        <v>52.767800000000001</v>
      </c>
      <c r="AC253" s="42">
        <v>36.671100000000003</v>
      </c>
      <c r="AD253" s="42">
        <v>53.448599999999999</v>
      </c>
      <c r="AE253" s="42">
        <v>26.715499999999999</v>
      </c>
      <c r="AF253" s="42">
        <v>35.010199999999998</v>
      </c>
      <c r="AG253" s="42">
        <v>52.993000000000002</v>
      </c>
      <c r="AH253" s="42">
        <v>18.783200000000001</v>
      </c>
      <c r="AI253" s="42">
        <v>52.073799999999999</v>
      </c>
      <c r="AJ253" s="42">
        <v>24.679600000000001</v>
      </c>
      <c r="AK253" s="42">
        <v>63.581400000000002</v>
      </c>
      <c r="AL253" s="42">
        <v>48.0989</v>
      </c>
      <c r="AM253" s="42">
        <v>53.128500000000003</v>
      </c>
      <c r="AN253" s="42">
        <v>41.860700000000001</v>
      </c>
      <c r="AO253" s="42">
        <v>31.639399999999998</v>
      </c>
      <c r="AP253" s="42">
        <v>42.903399999999998</v>
      </c>
      <c r="AQ253" s="42">
        <v>32.393099999999997</v>
      </c>
      <c r="AR253" s="42">
        <v>40.341500000000003</v>
      </c>
      <c r="AS253" s="42">
        <v>31.368400000000001</v>
      </c>
      <c r="AT253" s="42">
        <v>63.007399999999997</v>
      </c>
      <c r="AU253" s="42">
        <v>20.6646</v>
      </c>
      <c r="AV253" s="42">
        <v>26.882300000000001</v>
      </c>
      <c r="AW253" s="42">
        <v>23.980899999999998</v>
      </c>
      <c r="AX253" s="42">
        <v>40.578299999999999</v>
      </c>
      <c r="AY253" s="42">
        <v>62.111400000000003</v>
      </c>
      <c r="AZ253" s="42">
        <v>47.582799999999999</v>
      </c>
      <c r="BA253" s="42">
        <v>53.064799999999998</v>
      </c>
      <c r="BB253" s="42">
        <v>33.314300000000003</v>
      </c>
      <c r="BC253" s="42">
        <v>32.322400000000002</v>
      </c>
      <c r="BD253" s="42">
        <v>38.781999999999996</v>
      </c>
      <c r="BE253" s="42">
        <v>42.439399999999999</v>
      </c>
      <c r="BF253" s="42">
        <v>33.765999999999998</v>
      </c>
      <c r="BG253" s="42">
        <v>37.704599999999999</v>
      </c>
      <c r="BH253" s="42">
        <v>46.392600000000002</v>
      </c>
      <c r="BI253" s="42">
        <v>47.118000000000002</v>
      </c>
      <c r="BJ253" s="42">
        <v>47.150399999999998</v>
      </c>
      <c r="BK253" s="42">
        <v>60.151400000000002</v>
      </c>
      <c r="BL253" s="42">
        <v>17.5823</v>
      </c>
      <c r="BM253" s="42">
        <v>39.895299999999999</v>
      </c>
      <c r="BN253" s="42">
        <v>66.1143</v>
      </c>
      <c r="BO253" s="42">
        <v>52.898699999999998</v>
      </c>
      <c r="BP253" s="42">
        <v>67.487200000000001</v>
      </c>
      <c r="BQ253" s="42">
        <v>28.148099999999999</v>
      </c>
      <c r="BR253" s="42">
        <v>37.490699999999997</v>
      </c>
      <c r="BS253" s="42">
        <v>40.069499999999998</v>
      </c>
      <c r="BT253" s="42">
        <v>57.044499999999999</v>
      </c>
      <c r="BU253" s="42">
        <v>54.752200000000002</v>
      </c>
      <c r="BV253" s="42">
        <v>46.834899999999998</v>
      </c>
      <c r="BW253" s="42">
        <v>41.8065</v>
      </c>
      <c r="BX253" s="42">
        <v>36.050400000000003</v>
      </c>
      <c r="BY253" s="42">
        <v>32.533099999999997</v>
      </c>
      <c r="BZ253" s="42">
        <v>18.589099999999998</v>
      </c>
      <c r="CA253" s="42">
        <v>33.119799999999998</v>
      </c>
      <c r="CB253" s="42">
        <v>43.904200000000003</v>
      </c>
      <c r="CC253" s="42">
        <v>33.11</v>
      </c>
      <c r="CD253" s="42">
        <v>16.415600000000001</v>
      </c>
      <c r="CE253" s="42">
        <v>36.7226</v>
      </c>
      <c r="CF253" s="42">
        <v>34.500399999999999</v>
      </c>
      <c r="CG253" s="42">
        <v>35.456099999999999</v>
      </c>
      <c r="CH253" s="44">
        <f t="shared" si="71"/>
        <v>30.612632258064519</v>
      </c>
      <c r="CI253" s="42">
        <f t="shared" si="72"/>
        <v>41.498179999999998</v>
      </c>
      <c r="CJ253" s="42">
        <f t="shared" si="73"/>
        <v>31.179780000000001</v>
      </c>
    </row>
    <row r="254" spans="1:88" x14ac:dyDescent="0.3">
      <c r="B254" s="72">
        <v>251</v>
      </c>
      <c r="C254" s="57"/>
      <c r="D254" s="63"/>
      <c r="E254" s="58"/>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4"/>
      <c r="CI254" s="42"/>
      <c r="CJ254" s="42"/>
    </row>
    <row r="255" spans="1:88" ht="19.2" x14ac:dyDescent="0.3">
      <c r="B255" s="72">
        <v>252</v>
      </c>
      <c r="C255" s="57" t="s">
        <v>191</v>
      </c>
      <c r="D255" s="63"/>
      <c r="E255" s="58"/>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7"/>
      <c r="CI255" s="42"/>
      <c r="CJ255" s="42"/>
    </row>
    <row r="256" spans="1:88" ht="19.2" x14ac:dyDescent="0.3">
      <c r="B256" s="72">
        <v>253</v>
      </c>
      <c r="C256" s="57" t="s">
        <v>191</v>
      </c>
      <c r="D256" s="67" t="s">
        <v>195</v>
      </c>
      <c r="E256" s="58"/>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7"/>
      <c r="CI256" s="42"/>
      <c r="CJ256" s="42"/>
    </row>
    <row r="257" spans="1:88" ht="19.2" x14ac:dyDescent="0.3">
      <c r="B257" s="72">
        <v>254</v>
      </c>
      <c r="C257" s="57" t="s">
        <v>191</v>
      </c>
      <c r="D257" s="74" t="s">
        <v>315</v>
      </c>
      <c r="E257" s="74" t="s">
        <v>291</v>
      </c>
      <c r="F257" s="75">
        <v>23.244520000000001</v>
      </c>
      <c r="G257" s="75">
        <v>29.52291</v>
      </c>
      <c r="H257" s="75">
        <v>23.12349</v>
      </c>
      <c r="I257" s="75">
        <v>18.171289999999999</v>
      </c>
      <c r="J257" s="75">
        <v>26.699059999999999</v>
      </c>
      <c r="K257" s="75">
        <v>26.694610000000001</v>
      </c>
      <c r="L257" s="75">
        <v>12.769159999999999</v>
      </c>
      <c r="M257" s="75">
        <v>28.53603</v>
      </c>
      <c r="N257" s="75">
        <v>13.21585</v>
      </c>
      <c r="O257" s="75">
        <v>24.822220000000002</v>
      </c>
      <c r="P257" s="75">
        <v>34.355319999999999</v>
      </c>
      <c r="Q257" s="75">
        <v>26.518039999999999</v>
      </c>
      <c r="R257" s="75">
        <v>28.83109</v>
      </c>
      <c r="S257" s="75">
        <v>27.405860000000001</v>
      </c>
      <c r="T257" s="75">
        <v>33.409880000000001</v>
      </c>
      <c r="U257" s="75">
        <v>29.351109999999998</v>
      </c>
      <c r="V257" s="75">
        <v>25.818339999999999</v>
      </c>
      <c r="W257" s="75">
        <v>25.34028</v>
      </c>
      <c r="X257" s="75">
        <v>27.580660000000002</v>
      </c>
      <c r="Y257" s="75">
        <v>33.351559999999999</v>
      </c>
      <c r="Z257" s="75">
        <v>24.748930000000001</v>
      </c>
      <c r="AA257" s="75">
        <v>16.403089999999999</v>
      </c>
      <c r="AB257" s="75">
        <v>32.000030000000002</v>
      </c>
      <c r="AC257" s="75">
        <v>25.306519999999999</v>
      </c>
      <c r="AD257" s="75">
        <v>21.885929999999998</v>
      </c>
      <c r="AE257" s="75">
        <v>22.379770000000001</v>
      </c>
      <c r="AF257" s="75">
        <v>20.673929999999999</v>
      </c>
      <c r="AG257" s="75">
        <v>26.593530000000001</v>
      </c>
      <c r="AH257" s="75">
        <v>26.846029999999999</v>
      </c>
      <c r="AI257" s="75">
        <v>25.57105</v>
      </c>
      <c r="AJ257" s="75">
        <v>19.76118</v>
      </c>
      <c r="AK257" s="75">
        <v>25.870799999999999</v>
      </c>
      <c r="AL257" s="75">
        <v>26.376200000000001</v>
      </c>
      <c r="AM257" s="75">
        <v>23.866389999999999</v>
      </c>
      <c r="AN257" s="75">
        <v>21.64527</v>
      </c>
      <c r="AO257" s="75">
        <v>22.50433</v>
      </c>
      <c r="AP257" s="75">
        <v>29.347490000000001</v>
      </c>
      <c r="AQ257" s="75">
        <v>25.089559999999999</v>
      </c>
      <c r="AR257" s="75">
        <v>21.610029999999998</v>
      </c>
      <c r="AS257" s="75">
        <v>20.009419999999999</v>
      </c>
      <c r="AT257" s="75">
        <v>24.36814</v>
      </c>
      <c r="AU257" s="75">
        <v>22.75046</v>
      </c>
      <c r="AV257" s="75">
        <v>24.323530000000002</v>
      </c>
      <c r="AW257" s="75">
        <v>14.842930000000001</v>
      </c>
      <c r="AX257" s="75">
        <v>22.55724</v>
      </c>
      <c r="AY257" s="75">
        <v>25.651689999999999</v>
      </c>
      <c r="AZ257" s="75">
        <v>21.808599999999998</v>
      </c>
      <c r="BA257" s="75">
        <v>31.438469999999999</v>
      </c>
      <c r="BB257" s="75">
        <v>18.467639999999999</v>
      </c>
      <c r="BC257" s="75">
        <v>19.880980000000001</v>
      </c>
      <c r="BD257" s="75">
        <v>27.92906</v>
      </c>
      <c r="BE257" s="75">
        <v>19.705760000000001</v>
      </c>
      <c r="BF257" s="75">
        <v>22.874469999999999</v>
      </c>
      <c r="BG257" s="75">
        <v>21.475239999999999</v>
      </c>
      <c r="BH257" s="75">
        <v>23.817630000000001</v>
      </c>
      <c r="BI257" s="75">
        <v>28.984359999999999</v>
      </c>
      <c r="BJ257" s="75">
        <v>18.366569999999999</v>
      </c>
      <c r="BK257" s="75">
        <v>26.036110000000001</v>
      </c>
      <c r="BL257" s="75">
        <v>15.37847</v>
      </c>
      <c r="BM257" s="75">
        <v>29.566459999999999</v>
      </c>
      <c r="BN257" s="75">
        <v>15.35683</v>
      </c>
      <c r="BO257" s="75">
        <v>23.652419999999999</v>
      </c>
      <c r="BP257" s="75">
        <v>23.83004</v>
      </c>
      <c r="BQ257" s="75">
        <v>13.44922</v>
      </c>
      <c r="BR257" s="75">
        <v>25.316929999999999</v>
      </c>
      <c r="BS257" s="75">
        <v>17.786100000000001</v>
      </c>
      <c r="BT257" s="75">
        <v>24.168510000000001</v>
      </c>
      <c r="BU257" s="75">
        <v>27.934370000000001</v>
      </c>
      <c r="BV257" s="75">
        <v>23.794370000000001</v>
      </c>
      <c r="BW257" s="75">
        <v>25.866790000000002</v>
      </c>
      <c r="BX257" s="75">
        <v>27.567830000000001</v>
      </c>
      <c r="BY257" s="75">
        <v>32.11112</v>
      </c>
      <c r="BZ257" s="75">
        <v>20.111830000000001</v>
      </c>
      <c r="CA257" s="75">
        <v>27.455500000000001</v>
      </c>
      <c r="CB257" s="75">
        <v>28.04965</v>
      </c>
      <c r="CC257" s="75">
        <v>26.099419999999999</v>
      </c>
      <c r="CD257" s="75">
        <v>16.205490000000001</v>
      </c>
      <c r="CE257" s="75">
        <v>18.861090000000001</v>
      </c>
      <c r="CF257" s="75">
        <v>29.617619999999999</v>
      </c>
      <c r="CG257" s="75">
        <v>22.518370000000001</v>
      </c>
      <c r="CH257" s="44">
        <f t="shared" ref="CH257:CH258" si="74">AVERAGE(I257,L257,N257:O257,R257:S257,W257,Y257,AA257,AE257,AJ257,AL257,AN257:AO257,AS257,AU257:AX257,BB257:BC257,BE257:BF257,BJ257,BL257,BQ257,BZ257:CA257,CC257:CE257)</f>
        <v>21.107005483870967</v>
      </c>
      <c r="CI257" s="42">
        <f t="shared" ref="CI257:CI258" si="75">AVERAGE(T257,AE257,O257,AQ257,AY257)</f>
        <v>26.270624000000005</v>
      </c>
      <c r="CJ257" s="42">
        <f t="shared" ref="CJ257:CJ258" si="76">AVERAGE(L257,N257,AS257,BJ257,BQ257)</f>
        <v>15.562043999999997</v>
      </c>
    </row>
    <row r="258" spans="1:88" customFormat="1" ht="19.2" x14ac:dyDescent="0.3">
      <c r="B258" s="72">
        <v>255</v>
      </c>
      <c r="C258" s="57" t="s">
        <v>191</v>
      </c>
      <c r="D258" s="74" t="s">
        <v>316</v>
      </c>
      <c r="E258" s="74" t="s">
        <v>291</v>
      </c>
      <c r="F258" s="75">
        <v>66.554839999999999</v>
      </c>
      <c r="G258" s="75">
        <v>72.279880000000006</v>
      </c>
      <c r="H258" s="75">
        <v>60.244869999999999</v>
      </c>
      <c r="I258" s="75">
        <v>72.939530000000005</v>
      </c>
      <c r="J258" s="75">
        <v>62.504330000000003</v>
      </c>
      <c r="K258" s="75">
        <v>63.07743</v>
      </c>
      <c r="L258" s="75">
        <v>76.921210000000002</v>
      </c>
      <c r="M258" s="75">
        <v>60.487760000000002</v>
      </c>
      <c r="N258" s="75">
        <v>74.881180000000001</v>
      </c>
      <c r="O258" s="75">
        <v>68.985079999999996</v>
      </c>
      <c r="P258" s="75">
        <v>73.284199999999998</v>
      </c>
      <c r="Q258" s="75">
        <v>69.371589999999998</v>
      </c>
      <c r="R258" s="75">
        <v>57.174750000000003</v>
      </c>
      <c r="S258" s="75">
        <v>67.885300000000001</v>
      </c>
      <c r="T258" s="75">
        <v>65.648510000000002</v>
      </c>
      <c r="U258" s="75">
        <v>62.68262</v>
      </c>
      <c r="V258" s="75">
        <v>70.666529999999995</v>
      </c>
      <c r="W258" s="75">
        <v>63.802950000000003</v>
      </c>
      <c r="X258" s="75">
        <v>70.151110000000003</v>
      </c>
      <c r="Y258" s="75">
        <v>59.685119999999998</v>
      </c>
      <c r="Z258" s="75">
        <v>74.995599999999996</v>
      </c>
      <c r="AA258" s="75">
        <v>72.765600000000006</v>
      </c>
      <c r="AB258" s="75">
        <v>62.523180000000004</v>
      </c>
      <c r="AC258" s="75">
        <v>64.439220000000006</v>
      </c>
      <c r="AD258" s="75">
        <v>68.497259999999997</v>
      </c>
      <c r="AE258" s="75">
        <v>69.389150000000001</v>
      </c>
      <c r="AF258" s="75">
        <v>67.285600000000002</v>
      </c>
      <c r="AG258" s="75">
        <v>68.865700000000004</v>
      </c>
      <c r="AH258" s="75">
        <v>61.427160000000001</v>
      </c>
      <c r="AI258" s="75">
        <v>76.865750000000006</v>
      </c>
      <c r="AJ258" s="75">
        <v>66.789339999999996</v>
      </c>
      <c r="AK258" s="75">
        <v>71.883660000000006</v>
      </c>
      <c r="AL258" s="75">
        <v>64.07696</v>
      </c>
      <c r="AM258" s="75">
        <v>71.293850000000006</v>
      </c>
      <c r="AN258" s="75">
        <v>68.881929999999997</v>
      </c>
      <c r="AO258" s="75">
        <v>68.091220000000007</v>
      </c>
      <c r="AP258" s="75">
        <v>63.96631</v>
      </c>
      <c r="AQ258" s="75">
        <v>69.969729999999998</v>
      </c>
      <c r="AR258" s="75">
        <v>65.02337</v>
      </c>
      <c r="AS258" s="75">
        <v>72.55171</v>
      </c>
      <c r="AT258" s="75">
        <v>65.869789999999995</v>
      </c>
      <c r="AU258" s="75">
        <v>65.213989999999995</v>
      </c>
      <c r="AV258" s="75">
        <v>64.278630000000007</v>
      </c>
      <c r="AW258" s="75">
        <v>69.296570000000003</v>
      </c>
      <c r="AX258" s="75">
        <v>62.918979999999998</v>
      </c>
      <c r="AY258" s="75">
        <v>70.816199999999995</v>
      </c>
      <c r="AZ258" s="75">
        <v>66.262270000000001</v>
      </c>
      <c r="BA258" s="75">
        <v>64.152209999999997</v>
      </c>
      <c r="BB258" s="75">
        <v>71.748689999999996</v>
      </c>
      <c r="BC258" s="75">
        <v>71.411659999999998</v>
      </c>
      <c r="BD258" s="75">
        <v>60.661349999999999</v>
      </c>
      <c r="BE258" s="75">
        <v>61.632040000000003</v>
      </c>
      <c r="BF258" s="75">
        <v>66.903559999999999</v>
      </c>
      <c r="BG258" s="75">
        <v>64.357979999999998</v>
      </c>
      <c r="BH258" s="75">
        <v>71.881609999999995</v>
      </c>
      <c r="BI258" s="75">
        <v>66.071579999999997</v>
      </c>
      <c r="BJ258" s="75">
        <v>72.749139999999997</v>
      </c>
      <c r="BK258" s="75">
        <v>66.375709999999998</v>
      </c>
      <c r="BL258" s="75">
        <v>65.812070000000006</v>
      </c>
      <c r="BM258" s="75">
        <v>67.857010000000002</v>
      </c>
      <c r="BN258" s="75">
        <v>79.234700000000004</v>
      </c>
      <c r="BO258" s="75">
        <v>67.851070000000007</v>
      </c>
      <c r="BP258" s="75">
        <v>73.038499999999999</v>
      </c>
      <c r="BQ258" s="75">
        <v>74.159580000000005</v>
      </c>
      <c r="BR258" s="75">
        <v>70.130930000000006</v>
      </c>
      <c r="BS258" s="75">
        <v>66.797389999999993</v>
      </c>
      <c r="BT258" s="75">
        <v>74.260819999999995</v>
      </c>
      <c r="BU258" s="75">
        <v>69.918049999999994</v>
      </c>
      <c r="BV258" s="75">
        <v>68.297700000000006</v>
      </c>
      <c r="BW258" s="75">
        <v>62.621699999999997</v>
      </c>
      <c r="BX258" s="75">
        <v>66.586169999999996</v>
      </c>
      <c r="BY258" s="75">
        <v>72.072879999999998</v>
      </c>
      <c r="BZ258" s="75">
        <v>76.370080000000002</v>
      </c>
      <c r="CA258" s="75">
        <v>59.964579999999998</v>
      </c>
      <c r="CB258" s="75">
        <v>61.511099999999999</v>
      </c>
      <c r="CC258" s="75">
        <v>65.088800000000006</v>
      </c>
      <c r="CD258" s="75">
        <v>67.386110000000002</v>
      </c>
      <c r="CE258" s="75">
        <v>70.239189999999994</v>
      </c>
      <c r="CF258" s="75">
        <v>73.343950000000007</v>
      </c>
      <c r="CG258" s="75">
        <v>67.472110000000001</v>
      </c>
      <c r="CH258" s="44">
        <f t="shared" si="74"/>
        <v>68.064345161290305</v>
      </c>
      <c r="CI258" s="42">
        <f t="shared" si="75"/>
        <v>68.961734000000007</v>
      </c>
      <c r="CJ258" s="42">
        <f t="shared" si="76"/>
        <v>74.252564000000007</v>
      </c>
    </row>
    <row r="259" spans="1:88" customFormat="1" x14ac:dyDescent="0.3">
      <c r="B259" s="72">
        <v>256</v>
      </c>
      <c r="C259" s="57"/>
      <c r="D259" s="58"/>
      <c r="E259" s="58"/>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4"/>
      <c r="CI259" s="42"/>
      <c r="CJ259" s="42"/>
    </row>
    <row r="260" spans="1:88" customFormat="1" ht="19.2" x14ac:dyDescent="0.3">
      <c r="B260" s="72">
        <v>257</v>
      </c>
      <c r="C260" s="57" t="s">
        <v>191</v>
      </c>
      <c r="D260" s="58"/>
      <c r="E260" s="58"/>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4"/>
      <c r="CI260" s="42"/>
      <c r="CJ260" s="42"/>
    </row>
    <row r="261" spans="1:88" customFormat="1" ht="19.2" x14ac:dyDescent="0.3">
      <c r="B261" s="72">
        <v>258</v>
      </c>
      <c r="C261" s="57" t="s">
        <v>191</v>
      </c>
      <c r="D261" s="67" t="s">
        <v>196</v>
      </c>
      <c r="E261" s="58"/>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c r="BE261" s="42"/>
      <c r="BF261" s="42"/>
      <c r="BG261" s="42"/>
      <c r="BH261" s="42"/>
      <c r="BI261" s="42"/>
      <c r="BJ261" s="42"/>
      <c r="BK261" s="42"/>
      <c r="BL261" s="42"/>
      <c r="BM261" s="42"/>
      <c r="BN261" s="42"/>
      <c r="BO261" s="42"/>
      <c r="BP261" s="42"/>
      <c r="BQ261" s="42"/>
      <c r="BR261" s="42"/>
      <c r="BS261" s="42"/>
      <c r="BT261" s="42"/>
      <c r="BU261" s="42"/>
      <c r="BV261" s="42"/>
      <c r="BW261" s="42"/>
      <c r="BX261" s="42"/>
      <c r="BY261" s="42"/>
      <c r="BZ261" s="42"/>
      <c r="CA261" s="42"/>
      <c r="CB261" s="42"/>
      <c r="CC261" s="42"/>
      <c r="CD261" s="42"/>
      <c r="CE261" s="42"/>
      <c r="CF261" s="42"/>
      <c r="CG261" s="42"/>
      <c r="CH261" s="44"/>
      <c r="CI261" s="42"/>
      <c r="CJ261" s="42"/>
    </row>
    <row r="262" spans="1:88" customFormat="1" ht="19.2" x14ac:dyDescent="0.3">
      <c r="A262" s="64"/>
      <c r="B262" s="72">
        <v>259</v>
      </c>
      <c r="C262" s="57" t="s">
        <v>191</v>
      </c>
      <c r="D262" s="63" t="s">
        <v>310</v>
      </c>
      <c r="E262" s="58" t="s">
        <v>291</v>
      </c>
      <c r="F262" s="42">
        <v>45.287590000000002</v>
      </c>
      <c r="G262" s="42">
        <v>34.356619999999999</v>
      </c>
      <c r="H262" s="42">
        <v>44.883789999999998</v>
      </c>
      <c r="I262" s="42">
        <v>66.138949999999994</v>
      </c>
      <c r="J262" s="42">
        <v>43.406689999999998</v>
      </c>
      <c r="K262" s="42">
        <v>40.91207</v>
      </c>
      <c r="L262" s="42">
        <v>79.272679999999994</v>
      </c>
      <c r="M262" s="42">
        <v>34.424770000000002</v>
      </c>
      <c r="N262" s="42">
        <v>75.091300000000004</v>
      </c>
      <c r="O262" s="42">
        <v>39.020449999999997</v>
      </c>
      <c r="P262" s="42">
        <v>39.80939</v>
      </c>
      <c r="Q262" s="42">
        <v>39.474719999999998</v>
      </c>
      <c r="R262" s="42">
        <v>44.179049999999997</v>
      </c>
      <c r="S262" s="42">
        <v>39.212820000000001</v>
      </c>
      <c r="T262" s="42">
        <v>30.582350000000002</v>
      </c>
      <c r="U262" s="42">
        <v>39.18233</v>
      </c>
      <c r="V262" s="42">
        <v>42.452829999999999</v>
      </c>
      <c r="W262" s="42">
        <v>51.481870000000001</v>
      </c>
      <c r="X262" s="42">
        <v>37.554810000000003</v>
      </c>
      <c r="Y262" s="42">
        <v>42.773200000000003</v>
      </c>
      <c r="Z262" s="42">
        <v>43.621639999999999</v>
      </c>
      <c r="AA262" s="42">
        <v>71.221959999999996</v>
      </c>
      <c r="AB262" s="42">
        <v>31.94322</v>
      </c>
      <c r="AC262" s="42">
        <v>46.800780000000003</v>
      </c>
      <c r="AD262" s="42">
        <v>42.746780000000001</v>
      </c>
      <c r="AE262" s="42">
        <v>42.354219999999998</v>
      </c>
      <c r="AF262" s="42">
        <v>56.626600000000003</v>
      </c>
      <c r="AG262" s="42">
        <v>39.832039999999999</v>
      </c>
      <c r="AH262" s="42">
        <v>40.222490000000001</v>
      </c>
      <c r="AI262" s="42">
        <v>42.896909999999998</v>
      </c>
      <c r="AJ262" s="42">
        <v>56.876869999999997</v>
      </c>
      <c r="AK262" s="42">
        <v>47.046979999999998</v>
      </c>
      <c r="AL262" s="42">
        <v>44.70834</v>
      </c>
      <c r="AM262" s="42">
        <v>49.303539999999998</v>
      </c>
      <c r="AN262" s="42">
        <v>63.840739999999997</v>
      </c>
      <c r="AO262" s="42">
        <v>57.673409999999997</v>
      </c>
      <c r="AP262" s="42">
        <v>35.17465</v>
      </c>
      <c r="AQ262" s="42">
        <v>36.25741</v>
      </c>
      <c r="AR262" s="42">
        <v>56.168500000000002</v>
      </c>
      <c r="AS262" s="42">
        <v>71.554090000000002</v>
      </c>
      <c r="AT262" s="42">
        <v>47.155790000000003</v>
      </c>
      <c r="AU262" s="42">
        <v>54.113750000000003</v>
      </c>
      <c r="AV262" s="42">
        <v>57.738109999999999</v>
      </c>
      <c r="AW262" s="42">
        <v>57.121040000000001</v>
      </c>
      <c r="AX262" s="42">
        <v>36.843249999999998</v>
      </c>
      <c r="AY262" s="42">
        <v>42.693779999999997</v>
      </c>
      <c r="AZ262" s="42">
        <v>45.552840000000003</v>
      </c>
      <c r="BA262" s="42">
        <v>36.860729999999997</v>
      </c>
      <c r="BB262" s="42">
        <v>64.706410000000005</v>
      </c>
      <c r="BC262" s="42">
        <v>64.533460000000005</v>
      </c>
      <c r="BD262" s="42">
        <v>44.573659999999997</v>
      </c>
      <c r="BE262" s="42">
        <v>49.755009999999999</v>
      </c>
      <c r="BF262" s="42">
        <v>57.37791</v>
      </c>
      <c r="BG262" s="42">
        <v>40.048279999999998</v>
      </c>
      <c r="BH262" s="42">
        <v>39.853290000000001</v>
      </c>
      <c r="BI262" s="42">
        <v>41.962110000000003</v>
      </c>
      <c r="BJ262" s="42">
        <v>70.011470000000003</v>
      </c>
      <c r="BK262" s="42">
        <v>33.580249999999999</v>
      </c>
      <c r="BL262" s="42">
        <v>60.414259999999999</v>
      </c>
      <c r="BM262" s="42">
        <v>33.444270000000003</v>
      </c>
      <c r="BN262" s="42">
        <v>73.668009999999995</v>
      </c>
      <c r="BO262" s="42">
        <v>44.063119999999998</v>
      </c>
      <c r="BP262" s="42">
        <v>40.985590000000002</v>
      </c>
      <c r="BQ262" s="42">
        <v>78.358050000000006</v>
      </c>
      <c r="BR262" s="42">
        <v>44.587029999999999</v>
      </c>
      <c r="BS262" s="42">
        <v>63.662030000000001</v>
      </c>
      <c r="BT262" s="42">
        <v>40.752009999999999</v>
      </c>
      <c r="BU262" s="42">
        <v>42.449330000000003</v>
      </c>
      <c r="BV262" s="42">
        <v>39.39378</v>
      </c>
      <c r="BW262" s="42">
        <v>33.07996</v>
      </c>
      <c r="BX262" s="42">
        <v>34.78969</v>
      </c>
      <c r="BY262" s="42">
        <v>43.428080000000001</v>
      </c>
      <c r="BZ262" s="42">
        <v>66.469260000000006</v>
      </c>
      <c r="CA262" s="42">
        <v>41.828299999999999</v>
      </c>
      <c r="CB262" s="42">
        <v>48.267249999999997</v>
      </c>
      <c r="CC262" s="42">
        <v>49.031610000000001</v>
      </c>
      <c r="CD262" s="42">
        <v>58.953830000000004</v>
      </c>
      <c r="CE262" s="42">
        <v>49.2044</v>
      </c>
      <c r="CF262" s="42">
        <v>47.422750000000001</v>
      </c>
      <c r="CG262" s="42">
        <v>52.268790000000003</v>
      </c>
      <c r="CH262" s="44">
        <f>AVERAGE(I262,L262,N262:O262,R262:S262,W262,Y262,AA262,AE262,AJ262,AL262,AN262:AO262,AS262,AU262:AX262,BB262:BC262,BE262:BF262,BJ262,BL262,BQ262,BZ262:CA262,CC262:CE262)</f>
        <v>56.834195806451611</v>
      </c>
      <c r="CI262" s="42">
        <f>AVERAGE(T262,AE262,O262,AQ262,AY262)</f>
        <v>38.181641999999997</v>
      </c>
      <c r="CJ262" s="42">
        <f>AVERAGE(L262,N262,AS262,BJ262,BQ262)</f>
        <v>74.857517999999999</v>
      </c>
    </row>
    <row r="263" spans="1:88" ht="19.2" x14ac:dyDescent="0.3">
      <c r="B263" s="72">
        <v>260</v>
      </c>
      <c r="C263" s="57" t="s">
        <v>191</v>
      </c>
      <c r="D263" s="63"/>
      <c r="E263" s="58"/>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c r="BE263" s="42"/>
      <c r="BF263" s="42"/>
      <c r="BG263" s="42"/>
      <c r="BH263" s="42"/>
      <c r="BI263" s="42"/>
      <c r="BJ263" s="42"/>
      <c r="BK263" s="42"/>
      <c r="BL263" s="42"/>
      <c r="BM263" s="42"/>
      <c r="BN263" s="42"/>
      <c r="BO263" s="42"/>
      <c r="BP263" s="42"/>
      <c r="BQ263" s="42"/>
      <c r="BR263" s="42"/>
      <c r="BS263" s="42"/>
      <c r="BT263" s="42"/>
      <c r="BU263" s="42"/>
      <c r="BV263" s="42"/>
      <c r="BW263" s="42"/>
      <c r="BX263" s="42"/>
      <c r="BY263" s="42"/>
      <c r="BZ263" s="42"/>
      <c r="CA263" s="42"/>
      <c r="CB263" s="42"/>
      <c r="CC263" s="42"/>
      <c r="CD263" s="42"/>
      <c r="CE263" s="42"/>
      <c r="CF263" s="42"/>
      <c r="CG263" s="42"/>
      <c r="CH263" s="47"/>
      <c r="CI263" s="42"/>
      <c r="CJ263" s="42"/>
    </row>
    <row r="264" spans="1:88" ht="19.2" x14ac:dyDescent="0.3">
      <c r="B264" s="72">
        <v>261</v>
      </c>
      <c r="C264" s="57" t="s">
        <v>191</v>
      </c>
      <c r="D264" s="63"/>
      <c r="E264" s="58"/>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c r="BE264" s="42"/>
      <c r="BF264" s="42"/>
      <c r="BG264" s="42"/>
      <c r="BH264" s="42"/>
      <c r="BI264" s="42"/>
      <c r="BJ264" s="42"/>
      <c r="BK264" s="42"/>
      <c r="BL264" s="42"/>
      <c r="BM264" s="42"/>
      <c r="BN264" s="42"/>
      <c r="BO264" s="42"/>
      <c r="BP264" s="42"/>
      <c r="BQ264" s="42"/>
      <c r="BR264" s="42"/>
      <c r="BS264" s="42"/>
      <c r="BT264" s="42"/>
      <c r="BU264" s="42"/>
      <c r="BV264" s="42"/>
      <c r="BW264" s="42"/>
      <c r="BX264" s="42"/>
      <c r="BY264" s="42"/>
      <c r="BZ264" s="42"/>
      <c r="CA264" s="42"/>
      <c r="CB264" s="42"/>
      <c r="CC264" s="42"/>
      <c r="CD264" s="42"/>
      <c r="CE264" s="42"/>
      <c r="CF264" s="42"/>
      <c r="CG264" s="42"/>
      <c r="CH264" s="47"/>
      <c r="CI264" s="42"/>
      <c r="CJ264" s="42"/>
    </row>
    <row r="265" spans="1:88" ht="19.2" x14ac:dyDescent="0.3">
      <c r="B265" s="72">
        <v>262</v>
      </c>
      <c r="C265" s="57" t="s">
        <v>118</v>
      </c>
      <c r="D265" s="67" t="s">
        <v>104</v>
      </c>
      <c r="E265" s="58"/>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5"/>
      <c r="BQ265" s="45"/>
      <c r="BR265" s="45"/>
      <c r="BS265" s="45"/>
      <c r="BT265" s="45"/>
      <c r="BU265" s="45"/>
      <c r="BV265" s="45"/>
      <c r="BW265" s="45"/>
      <c r="BX265" s="45"/>
      <c r="BY265" s="45"/>
      <c r="BZ265" s="45"/>
      <c r="CA265" s="45"/>
      <c r="CB265" s="45"/>
      <c r="CC265" s="45"/>
      <c r="CD265" s="45"/>
      <c r="CE265" s="45"/>
      <c r="CF265" s="45"/>
      <c r="CG265" s="45"/>
      <c r="CH265" s="44"/>
      <c r="CI265" s="42"/>
      <c r="CJ265" s="42"/>
    </row>
    <row r="266" spans="1:88" ht="20.399999999999999" x14ac:dyDescent="0.3">
      <c r="B266" s="72">
        <v>263</v>
      </c>
      <c r="C266" s="57" t="s">
        <v>118</v>
      </c>
      <c r="D266" s="63" t="s">
        <v>284</v>
      </c>
      <c r="E266" s="58" t="s">
        <v>81</v>
      </c>
      <c r="F266" s="42">
        <v>57.6</v>
      </c>
      <c r="G266" s="42">
        <v>51.2</v>
      </c>
      <c r="H266" s="42">
        <v>66.2</v>
      </c>
      <c r="I266" s="42">
        <v>67.7</v>
      </c>
      <c r="J266" s="42">
        <v>61.4</v>
      </c>
      <c r="K266" s="42">
        <v>57.5</v>
      </c>
      <c r="L266" s="42">
        <v>75</v>
      </c>
      <c r="M266" s="42">
        <v>58.6</v>
      </c>
      <c r="N266" s="42">
        <v>82.6</v>
      </c>
      <c r="O266" s="42">
        <v>54.5</v>
      </c>
      <c r="P266" s="42">
        <v>35.4</v>
      </c>
      <c r="Q266" s="42">
        <v>53.4</v>
      </c>
      <c r="R266" s="42">
        <v>63.9</v>
      </c>
      <c r="S266" s="42">
        <v>53.6</v>
      </c>
      <c r="T266" s="42">
        <v>54.1</v>
      </c>
      <c r="U266" s="42">
        <v>59.5</v>
      </c>
      <c r="V266" s="42">
        <v>50.1</v>
      </c>
      <c r="W266" s="42">
        <v>64.5</v>
      </c>
      <c r="X266" s="42">
        <v>50.8</v>
      </c>
      <c r="Y266" s="42">
        <v>50.5</v>
      </c>
      <c r="Z266" s="42">
        <v>38.4</v>
      </c>
      <c r="AA266" s="42">
        <v>79.099999999999994</v>
      </c>
      <c r="AB266" s="42">
        <v>47.5</v>
      </c>
      <c r="AC266" s="42">
        <v>53.6</v>
      </c>
      <c r="AD266" s="42">
        <v>70.599999999999994</v>
      </c>
      <c r="AE266" s="42">
        <v>49.8</v>
      </c>
      <c r="AF266" s="42">
        <v>64.5</v>
      </c>
      <c r="AG266" s="42">
        <v>55</v>
      </c>
      <c r="AH266" s="42">
        <v>57.9</v>
      </c>
      <c r="AI266" s="42">
        <v>47.6</v>
      </c>
      <c r="AJ266" s="42">
        <v>64.7</v>
      </c>
      <c r="AK266" s="42">
        <v>49.1</v>
      </c>
      <c r="AL266" s="42">
        <v>58.6</v>
      </c>
      <c r="AM266" s="42">
        <v>61.8</v>
      </c>
      <c r="AN266" s="42">
        <v>59.9</v>
      </c>
      <c r="AO266" s="42">
        <v>67.5</v>
      </c>
      <c r="AP266" s="42">
        <v>53.3</v>
      </c>
      <c r="AQ266" s="42">
        <v>51.2</v>
      </c>
      <c r="AR266" s="42">
        <v>66.2</v>
      </c>
      <c r="AS266" s="42">
        <v>61</v>
      </c>
      <c r="AT266" s="42">
        <v>68.900000000000006</v>
      </c>
      <c r="AU266" s="42">
        <v>65.2</v>
      </c>
      <c r="AV266" s="42">
        <v>69.400000000000006</v>
      </c>
      <c r="AW266" s="42">
        <v>80</v>
      </c>
      <c r="AX266" s="42">
        <v>51.3</v>
      </c>
      <c r="AY266" s="42">
        <v>49.6</v>
      </c>
      <c r="AZ266" s="42">
        <v>49.2</v>
      </c>
      <c r="BA266" s="42">
        <v>50</v>
      </c>
      <c r="BB266" s="42">
        <v>71.7</v>
      </c>
      <c r="BC266" s="42">
        <v>66.8</v>
      </c>
      <c r="BD266" s="42">
        <v>62.6</v>
      </c>
      <c r="BE266" s="42">
        <v>64</v>
      </c>
      <c r="BF266" s="42">
        <v>62.4</v>
      </c>
      <c r="BG266" s="42">
        <v>69.099999999999994</v>
      </c>
      <c r="BH266" s="42">
        <v>59.1</v>
      </c>
      <c r="BI266" s="42">
        <v>63.7</v>
      </c>
      <c r="BJ266" s="42">
        <v>77.3</v>
      </c>
      <c r="BK266" s="42">
        <v>49</v>
      </c>
      <c r="BL266" s="42">
        <v>81.099999999999994</v>
      </c>
      <c r="BM266" s="42">
        <v>46.9</v>
      </c>
      <c r="BN266" s="42">
        <v>77.599999999999994</v>
      </c>
      <c r="BO266" s="42">
        <v>58.3</v>
      </c>
      <c r="BP266" s="42">
        <v>61</v>
      </c>
      <c r="BQ266" s="42">
        <v>80.2</v>
      </c>
      <c r="BR266" s="42">
        <v>53.2</v>
      </c>
      <c r="BS266" s="42">
        <v>74.099999999999994</v>
      </c>
      <c r="BT266" s="42">
        <v>48.6</v>
      </c>
      <c r="BU266" s="42">
        <v>52.4</v>
      </c>
      <c r="BV266" s="42">
        <v>67</v>
      </c>
      <c r="BW266" s="42">
        <v>57.6</v>
      </c>
      <c r="BX266" s="42">
        <v>52.8</v>
      </c>
      <c r="BY266" s="42">
        <v>42</v>
      </c>
      <c r="BZ266" s="42">
        <v>70.7</v>
      </c>
      <c r="CA266" s="42">
        <v>53.1</v>
      </c>
      <c r="CB266" s="42">
        <v>62.3</v>
      </c>
      <c r="CC266" s="42">
        <v>57.4</v>
      </c>
      <c r="CD266" s="42">
        <v>75.099999999999994</v>
      </c>
      <c r="CE266" s="42">
        <v>66.8</v>
      </c>
      <c r="CF266" s="42">
        <v>59.3</v>
      </c>
      <c r="CG266" s="42">
        <v>63.6</v>
      </c>
      <c r="CH266" s="44">
        <f t="shared" ref="CH266:CH268" si="77">AVERAGE(I266,L266,N266:O266,R266:S266,W266,Y266,AA266,AE266,AJ266,AL266,AN266:AO266,AS266,AU266:AX266,BB266:BC266,BE266:BF266,BJ266,BL266,BQ266,BZ266:CA266,CC266:CE266)</f>
        <v>65.980645161290312</v>
      </c>
      <c r="CI266" s="42">
        <f t="shared" ref="CI266:CI268" si="78">AVERAGE(T266,AE266,O266,AQ266,AY266)</f>
        <v>51.840000000000011</v>
      </c>
      <c r="CJ266" s="42">
        <f t="shared" ref="CJ266:CJ268" si="79">AVERAGE(L266,N266,AS266,BJ266,BQ266)</f>
        <v>75.22</v>
      </c>
    </row>
    <row r="267" spans="1:88" ht="20.399999999999999" x14ac:dyDescent="0.3">
      <c r="B267" s="72">
        <v>264</v>
      </c>
      <c r="C267" s="57" t="s">
        <v>118</v>
      </c>
      <c r="D267" s="63" t="s">
        <v>285</v>
      </c>
      <c r="E267" s="58" t="s">
        <v>81</v>
      </c>
      <c r="F267" s="42">
        <v>34.700000000000003</v>
      </c>
      <c r="G267" s="42">
        <v>38</v>
      </c>
      <c r="H267" s="42">
        <v>37.200000000000003</v>
      </c>
      <c r="I267" s="42">
        <v>33.200000000000003</v>
      </c>
      <c r="J267" s="42">
        <v>37</v>
      </c>
      <c r="K267" s="42">
        <v>34.299999999999997</v>
      </c>
      <c r="L267" s="42">
        <v>33.4</v>
      </c>
      <c r="M267" s="42">
        <v>33.799999999999997</v>
      </c>
      <c r="N267" s="42">
        <v>43.6</v>
      </c>
      <c r="O267" s="42">
        <v>27.9</v>
      </c>
      <c r="P267" s="42">
        <v>28.3</v>
      </c>
      <c r="Q267" s="42">
        <v>31.8</v>
      </c>
      <c r="R267" s="42">
        <v>41.8</v>
      </c>
      <c r="S267" s="42">
        <v>30.8</v>
      </c>
      <c r="T267" s="42">
        <v>32.799999999999997</v>
      </c>
      <c r="U267" s="42">
        <v>38.700000000000003</v>
      </c>
      <c r="V267" s="42">
        <v>35.700000000000003</v>
      </c>
      <c r="W267" s="42">
        <v>36.700000000000003</v>
      </c>
      <c r="X267" s="42">
        <v>43</v>
      </c>
      <c r="Y267" s="42">
        <v>33.4</v>
      </c>
      <c r="Z267" s="42">
        <v>32.1</v>
      </c>
      <c r="AA267" s="42">
        <v>37.5</v>
      </c>
      <c r="AB267" s="42">
        <v>33.200000000000003</v>
      </c>
      <c r="AC267" s="42">
        <v>40.1</v>
      </c>
      <c r="AD267" s="42">
        <v>40.6</v>
      </c>
      <c r="AE267" s="42">
        <v>20.399999999999999</v>
      </c>
      <c r="AF267" s="42">
        <v>37.5</v>
      </c>
      <c r="AG267" s="42">
        <v>34.200000000000003</v>
      </c>
      <c r="AH267" s="42">
        <v>43.7</v>
      </c>
      <c r="AI267" s="42">
        <v>30.9</v>
      </c>
      <c r="AJ267" s="42">
        <v>38.9</v>
      </c>
      <c r="AK267" s="42">
        <v>29.2</v>
      </c>
      <c r="AL267" s="42">
        <v>30.6</v>
      </c>
      <c r="AM267" s="42">
        <v>36.9</v>
      </c>
      <c r="AN267" s="42">
        <v>33.799999999999997</v>
      </c>
      <c r="AO267" s="42">
        <v>33.799999999999997</v>
      </c>
      <c r="AP267" s="42">
        <v>32.4</v>
      </c>
      <c r="AQ267" s="42">
        <v>35.4</v>
      </c>
      <c r="AR267" s="42">
        <v>32.9</v>
      </c>
      <c r="AS267" s="42">
        <v>32.6</v>
      </c>
      <c r="AT267" s="42">
        <v>35.799999999999997</v>
      </c>
      <c r="AU267" s="42">
        <v>38.5</v>
      </c>
      <c r="AV267" s="42">
        <v>33.6</v>
      </c>
      <c r="AW267" s="42">
        <v>37.4</v>
      </c>
      <c r="AX267" s="42">
        <v>29.9</v>
      </c>
      <c r="AY267" s="42">
        <v>30.3</v>
      </c>
      <c r="AZ267" s="42">
        <v>32.799999999999997</v>
      </c>
      <c r="BA267" s="42">
        <v>31.3</v>
      </c>
      <c r="BB267" s="42">
        <v>30.1</v>
      </c>
      <c r="BC267" s="42">
        <v>28.2</v>
      </c>
      <c r="BD267" s="42">
        <v>36.6</v>
      </c>
      <c r="BE267" s="42">
        <v>35.700000000000003</v>
      </c>
      <c r="BF267" s="42">
        <v>33.700000000000003</v>
      </c>
      <c r="BG267" s="42">
        <v>51.2</v>
      </c>
      <c r="BH267" s="42">
        <v>35.5</v>
      </c>
      <c r="BI267" s="42">
        <v>39.700000000000003</v>
      </c>
      <c r="BJ267" s="42">
        <v>41.1</v>
      </c>
      <c r="BK267" s="42">
        <v>34.4</v>
      </c>
      <c r="BL267" s="42">
        <v>43.5</v>
      </c>
      <c r="BM267" s="42">
        <v>35.9</v>
      </c>
      <c r="BN267" s="42">
        <v>39.1</v>
      </c>
      <c r="BO267" s="42">
        <v>34.799999999999997</v>
      </c>
      <c r="BP267" s="42">
        <v>35.4</v>
      </c>
      <c r="BQ267" s="42">
        <v>44.9</v>
      </c>
      <c r="BR267" s="42">
        <v>28.8</v>
      </c>
      <c r="BS267" s="42">
        <v>48</v>
      </c>
      <c r="BT267" s="42">
        <v>34.9</v>
      </c>
      <c r="BU267" s="42">
        <v>36.9</v>
      </c>
      <c r="BV267" s="42">
        <v>36.799999999999997</v>
      </c>
      <c r="BW267" s="42">
        <v>45.3</v>
      </c>
      <c r="BX267" s="42">
        <v>29.9</v>
      </c>
      <c r="BY267" s="42">
        <v>40.1</v>
      </c>
      <c r="BZ267" s="42">
        <v>40.6</v>
      </c>
      <c r="CA267" s="42">
        <v>31</v>
      </c>
      <c r="CB267" s="42">
        <v>36.799999999999997</v>
      </c>
      <c r="CC267" s="42">
        <v>34.4</v>
      </c>
      <c r="CD267" s="42">
        <v>38</v>
      </c>
      <c r="CE267" s="42">
        <v>35.799999999999997</v>
      </c>
      <c r="CF267" s="42">
        <v>29.5</v>
      </c>
      <c r="CG267" s="42">
        <v>34.9</v>
      </c>
      <c r="CH267" s="44">
        <f t="shared" si="77"/>
        <v>34.993548387096773</v>
      </c>
      <c r="CI267" s="42">
        <f t="shared" si="78"/>
        <v>29.360000000000003</v>
      </c>
      <c r="CJ267" s="42">
        <f t="shared" si="79"/>
        <v>39.119999999999997</v>
      </c>
    </row>
    <row r="268" spans="1:88" customFormat="1" ht="20.399999999999999" x14ac:dyDescent="0.3">
      <c r="B268" s="72">
        <v>265</v>
      </c>
      <c r="C268" s="57" t="s">
        <v>118</v>
      </c>
      <c r="D268" s="63" t="s">
        <v>121</v>
      </c>
      <c r="E268" s="58" t="s">
        <v>82</v>
      </c>
      <c r="F268" s="42">
        <v>47.8</v>
      </c>
      <c r="G268" s="42">
        <v>44.9</v>
      </c>
      <c r="H268" s="42">
        <v>51.6</v>
      </c>
      <c r="I268" s="42">
        <v>49.6</v>
      </c>
      <c r="J268" s="42">
        <v>48.2</v>
      </c>
      <c r="K268" s="42">
        <v>49.3</v>
      </c>
      <c r="L268" s="42">
        <v>45.7</v>
      </c>
      <c r="M268" s="42">
        <v>50.7</v>
      </c>
      <c r="N268" s="42">
        <v>45.5</v>
      </c>
      <c r="O268" s="42">
        <v>43.7</v>
      </c>
      <c r="P268" s="42">
        <v>43.8</v>
      </c>
      <c r="Q268" s="42">
        <v>45.4</v>
      </c>
      <c r="R268" s="42">
        <v>48.3</v>
      </c>
      <c r="S268" s="42">
        <v>46</v>
      </c>
      <c r="T268" s="42">
        <v>43.2</v>
      </c>
      <c r="U268" s="42">
        <v>45.8</v>
      </c>
      <c r="V268" s="42">
        <v>43.2</v>
      </c>
      <c r="W268" s="42">
        <v>47.7</v>
      </c>
      <c r="X268" s="42">
        <v>48.9</v>
      </c>
      <c r="Y268" s="42">
        <v>48.2</v>
      </c>
      <c r="Z268" s="42">
        <v>45</v>
      </c>
      <c r="AA268" s="42">
        <v>56</v>
      </c>
      <c r="AB268" s="42">
        <v>44.7</v>
      </c>
      <c r="AC268" s="42">
        <v>41.4</v>
      </c>
      <c r="AD268" s="42">
        <v>53.3</v>
      </c>
      <c r="AE268" s="42">
        <v>42.8</v>
      </c>
      <c r="AF268" s="42">
        <v>50</v>
      </c>
      <c r="AG268" s="42">
        <v>39.1</v>
      </c>
      <c r="AH268" s="42">
        <v>56.3</v>
      </c>
      <c r="AI268" s="42">
        <v>43.4</v>
      </c>
      <c r="AJ268" s="42">
        <v>46.4</v>
      </c>
      <c r="AK268" s="42">
        <v>41.6</v>
      </c>
      <c r="AL268" s="42">
        <v>40.5</v>
      </c>
      <c r="AM268" s="42">
        <v>52.9</v>
      </c>
      <c r="AN268" s="42">
        <v>45.1</v>
      </c>
      <c r="AO268" s="42">
        <v>41.1</v>
      </c>
      <c r="AP268" s="42">
        <v>47.6</v>
      </c>
      <c r="AQ268" s="42">
        <v>41.7</v>
      </c>
      <c r="AR268" s="42">
        <v>49.8</v>
      </c>
      <c r="AS268" s="42">
        <v>40.700000000000003</v>
      </c>
      <c r="AT268" s="42">
        <v>46.4</v>
      </c>
      <c r="AU268" s="42">
        <v>49.2</v>
      </c>
      <c r="AV268" s="42">
        <v>48.9</v>
      </c>
      <c r="AW268" s="42">
        <v>57.9</v>
      </c>
      <c r="AX268" s="42">
        <v>46.2</v>
      </c>
      <c r="AY268" s="42">
        <v>43.1</v>
      </c>
      <c r="AZ268" s="42">
        <v>46.8</v>
      </c>
      <c r="BA268" s="42">
        <v>37.6</v>
      </c>
      <c r="BB268" s="42">
        <v>41.6</v>
      </c>
      <c r="BC268" s="42">
        <v>47.7</v>
      </c>
      <c r="BD268" s="42">
        <v>38.9</v>
      </c>
      <c r="BE268" s="42">
        <v>52.9</v>
      </c>
      <c r="BF268" s="42">
        <v>42.1</v>
      </c>
      <c r="BG268" s="42">
        <v>56.8</v>
      </c>
      <c r="BH268" s="42">
        <v>43.9</v>
      </c>
      <c r="BI268" s="42">
        <v>45</v>
      </c>
      <c r="BJ268" s="42">
        <v>43.8</v>
      </c>
      <c r="BK268" s="42">
        <v>52.4</v>
      </c>
      <c r="BL268" s="42">
        <v>47.8</v>
      </c>
      <c r="BM268" s="42">
        <v>41.7</v>
      </c>
      <c r="BN268" s="42">
        <v>53.5</v>
      </c>
      <c r="BO268" s="42">
        <v>47.1</v>
      </c>
      <c r="BP268" s="42">
        <v>50.7</v>
      </c>
      <c r="BQ268" s="42">
        <v>49.8</v>
      </c>
      <c r="BR268" s="42">
        <v>42.6</v>
      </c>
      <c r="BS268" s="42">
        <v>54.3</v>
      </c>
      <c r="BT268" s="42">
        <v>42</v>
      </c>
      <c r="BU268" s="42">
        <v>45.6</v>
      </c>
      <c r="BV268" s="42">
        <v>46.4</v>
      </c>
      <c r="BW268" s="42">
        <v>55.4</v>
      </c>
      <c r="BX268" s="42">
        <v>46</v>
      </c>
      <c r="BY268" s="42">
        <v>45.9</v>
      </c>
      <c r="BZ268" s="42">
        <v>46.1</v>
      </c>
      <c r="CA268" s="42">
        <v>35.1</v>
      </c>
      <c r="CB268" s="42">
        <v>49.2</v>
      </c>
      <c r="CC268" s="42">
        <v>41.6</v>
      </c>
      <c r="CD268" s="42">
        <v>56.8</v>
      </c>
      <c r="CE268" s="42">
        <v>50.9</v>
      </c>
      <c r="CF268" s="42">
        <v>50.2</v>
      </c>
      <c r="CG268" s="42">
        <v>46.6</v>
      </c>
      <c r="CH268" s="44">
        <f t="shared" si="77"/>
        <v>46.63548387096774</v>
      </c>
      <c r="CI268" s="42">
        <f t="shared" si="78"/>
        <v>42.899999999999991</v>
      </c>
      <c r="CJ268" s="42">
        <f t="shared" si="79"/>
        <v>45.1</v>
      </c>
    </row>
    <row r="269" spans="1:88" customFormat="1" ht="19.2" x14ac:dyDescent="0.3">
      <c r="B269" s="72">
        <v>266</v>
      </c>
      <c r="C269" s="57" t="s">
        <v>118</v>
      </c>
      <c r="D269" s="48"/>
      <c r="E269" s="48"/>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9"/>
      <c r="CJ269" s="49"/>
    </row>
    <row r="270" spans="1:88" customFormat="1" ht="19.2" x14ac:dyDescent="0.3">
      <c r="B270" s="72">
        <v>267</v>
      </c>
      <c r="C270" s="57" t="s">
        <v>118</v>
      </c>
      <c r="D270" s="48"/>
      <c r="E270" s="48"/>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6"/>
      <c r="CC270" s="46"/>
      <c r="CD270" s="46"/>
      <c r="CE270" s="46"/>
      <c r="CF270" s="46"/>
      <c r="CG270" s="46"/>
      <c r="CH270" s="46"/>
      <c r="CI270" s="49"/>
      <c r="CJ270" s="49"/>
    </row>
    <row r="271" spans="1:88" x14ac:dyDescent="0.3">
      <c r="B271" s="72">
        <v>268</v>
      </c>
      <c r="C271" s="57" t="s">
        <v>112</v>
      </c>
      <c r="D271" s="67" t="s">
        <v>197</v>
      </c>
      <c r="E271" s="58"/>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c r="BF271" s="42"/>
      <c r="BG271" s="42"/>
      <c r="BH271" s="42"/>
      <c r="BI271" s="42"/>
      <c r="BJ271" s="42"/>
      <c r="BK271" s="42"/>
      <c r="BL271" s="42"/>
      <c r="BM271" s="42"/>
      <c r="BN271" s="42"/>
      <c r="BO271" s="42"/>
      <c r="BP271" s="42"/>
      <c r="BQ271" s="42"/>
      <c r="BR271" s="42"/>
      <c r="BS271" s="42"/>
      <c r="BT271" s="42"/>
      <c r="BU271" s="42"/>
      <c r="BV271" s="42"/>
      <c r="BW271" s="42"/>
      <c r="BX271" s="42"/>
      <c r="BY271" s="42"/>
      <c r="BZ271" s="42"/>
      <c r="CA271" s="42"/>
      <c r="CB271" s="42"/>
      <c r="CC271" s="42"/>
      <c r="CD271" s="42"/>
      <c r="CE271" s="42"/>
      <c r="CF271" s="42"/>
      <c r="CG271" s="42"/>
      <c r="CH271" s="44"/>
      <c r="CI271" s="42"/>
      <c r="CJ271" s="42"/>
    </row>
    <row r="272" spans="1:88" x14ac:dyDescent="0.3">
      <c r="B272" s="72">
        <v>269</v>
      </c>
      <c r="C272" s="57" t="s">
        <v>112</v>
      </c>
      <c r="D272" s="63" t="s">
        <v>141</v>
      </c>
      <c r="E272" s="58" t="s">
        <v>138</v>
      </c>
      <c r="F272" s="42">
        <v>96.9</v>
      </c>
      <c r="G272" s="42">
        <v>96.6</v>
      </c>
      <c r="H272" s="42">
        <v>90.2</v>
      </c>
      <c r="I272" s="42">
        <v>92.3</v>
      </c>
      <c r="J272" s="42">
        <v>95.9</v>
      </c>
      <c r="K272" s="42">
        <v>92.9</v>
      </c>
      <c r="L272" s="42">
        <v>97.4</v>
      </c>
      <c r="M272" s="42">
        <v>95.4</v>
      </c>
      <c r="N272" s="42">
        <v>98.2</v>
      </c>
      <c r="O272" s="42">
        <v>86.2</v>
      </c>
      <c r="P272" s="42">
        <v>98.9</v>
      </c>
      <c r="Q272" s="42">
        <v>94.2</v>
      </c>
      <c r="R272" s="42">
        <v>92.8</v>
      </c>
      <c r="S272" s="42">
        <v>89.8</v>
      </c>
      <c r="T272" s="42">
        <v>97.7</v>
      </c>
      <c r="U272" s="42">
        <v>97.6</v>
      </c>
      <c r="V272" s="42">
        <v>91.4</v>
      </c>
      <c r="W272" s="42">
        <v>91.4</v>
      </c>
      <c r="X272" s="42">
        <v>93.3</v>
      </c>
      <c r="Y272" s="42">
        <v>87.2</v>
      </c>
      <c r="Z272" s="42">
        <v>96.3</v>
      </c>
      <c r="AA272" s="42">
        <v>96.2</v>
      </c>
      <c r="AB272" s="42">
        <v>93.6</v>
      </c>
      <c r="AC272" s="42">
        <v>94.1</v>
      </c>
      <c r="AD272" s="42">
        <v>93.6</v>
      </c>
      <c r="AE272" s="42">
        <v>85.7</v>
      </c>
      <c r="AF272" s="42">
        <v>96</v>
      </c>
      <c r="AG272" s="42">
        <v>92.8</v>
      </c>
      <c r="AH272" s="42">
        <v>94.4</v>
      </c>
      <c r="AI272" s="42">
        <v>95.5</v>
      </c>
      <c r="AJ272" s="42">
        <v>94.9</v>
      </c>
      <c r="AK272" s="42">
        <v>92.2</v>
      </c>
      <c r="AL272" s="42">
        <v>84.9</v>
      </c>
      <c r="AM272" s="42">
        <v>97.3</v>
      </c>
      <c r="AN272" s="42">
        <v>97.3</v>
      </c>
      <c r="AO272" s="42">
        <v>92.5</v>
      </c>
      <c r="AP272" s="42">
        <v>93.5</v>
      </c>
      <c r="AQ272" s="42">
        <v>96.4</v>
      </c>
      <c r="AR272" s="42">
        <v>94.9</v>
      </c>
      <c r="AS272" s="42">
        <v>91.8</v>
      </c>
      <c r="AT272" s="42">
        <v>96.3</v>
      </c>
      <c r="AU272" s="42">
        <v>90.4</v>
      </c>
      <c r="AV272" s="42">
        <v>91.4</v>
      </c>
      <c r="AW272" s="42">
        <v>95.8</v>
      </c>
      <c r="AX272" s="42">
        <v>86.7</v>
      </c>
      <c r="AY272" s="42">
        <v>90.4</v>
      </c>
      <c r="AZ272" s="42">
        <v>89.6</v>
      </c>
      <c r="BA272" s="42">
        <v>92.1</v>
      </c>
      <c r="BB272" s="42">
        <v>93.3</v>
      </c>
      <c r="BC272" s="42">
        <v>93.3</v>
      </c>
      <c r="BD272" s="42">
        <v>95.7</v>
      </c>
      <c r="BE272" s="42">
        <v>91</v>
      </c>
      <c r="BF272" s="42">
        <v>95.8</v>
      </c>
      <c r="BG272" s="42">
        <v>94.6</v>
      </c>
      <c r="BH272" s="42">
        <v>97.7</v>
      </c>
      <c r="BI272" s="42">
        <v>93.7</v>
      </c>
      <c r="BJ272" s="42">
        <v>95.5</v>
      </c>
      <c r="BK272" s="42">
        <v>96.8</v>
      </c>
      <c r="BL272" s="42">
        <v>95.5</v>
      </c>
      <c r="BM272" s="42">
        <v>93.8</v>
      </c>
      <c r="BN272" s="42">
        <v>97.8</v>
      </c>
      <c r="BO272" s="42">
        <v>98.2</v>
      </c>
      <c r="BP272" s="42">
        <v>95.8</v>
      </c>
      <c r="BQ272" s="42">
        <v>95.8</v>
      </c>
      <c r="BR272" s="42">
        <v>95.9</v>
      </c>
      <c r="BS272" s="42">
        <v>95.2</v>
      </c>
      <c r="BT272" s="42">
        <v>93.7</v>
      </c>
      <c r="BU272" s="42">
        <v>95.9</v>
      </c>
      <c r="BV272" s="42">
        <v>95.8</v>
      </c>
      <c r="BW272" s="42">
        <v>96.6</v>
      </c>
      <c r="BX272" s="42">
        <v>94.3</v>
      </c>
      <c r="BY272" s="42">
        <v>95.4</v>
      </c>
      <c r="BZ272" s="42">
        <v>96.3</v>
      </c>
      <c r="CA272" s="42">
        <v>88.2</v>
      </c>
      <c r="CB272" s="42">
        <v>95.1</v>
      </c>
      <c r="CC272" s="42">
        <v>88.8</v>
      </c>
      <c r="CD272" s="42">
        <v>91.8</v>
      </c>
      <c r="CE272" s="42">
        <v>91.6</v>
      </c>
      <c r="CF272" s="42">
        <v>97.2</v>
      </c>
      <c r="CG272" s="42">
        <v>92.5</v>
      </c>
      <c r="CH272" s="44">
        <f>AVERAGE(I272,L272,N272:O272,R272:S272,W272,Y272,AA272,AE272,AJ272,AL272,AN272:AO272,AS272,AU272:AX272,BB272:BC272,BE272:BF272,BJ272,BL272,BQ272,BZ272:CA272,CC272:CE272)</f>
        <v>92.251612903225833</v>
      </c>
      <c r="CI272" s="42">
        <f t="shared" ref="CI272:CI275" si="80">AVERAGE(T272,AE272,O272,AQ272,AY272)</f>
        <v>91.28</v>
      </c>
      <c r="CJ272" s="42">
        <f t="shared" ref="CJ272:CJ275" si="81">AVERAGE(L272,N272,AS272,BJ272,BQ272)</f>
        <v>95.740000000000009</v>
      </c>
    </row>
    <row r="273" spans="2:88" x14ac:dyDescent="0.3">
      <c r="B273" s="72">
        <v>270</v>
      </c>
      <c r="C273" s="57" t="s">
        <v>112</v>
      </c>
      <c r="D273" s="63" t="s">
        <v>142</v>
      </c>
      <c r="E273" s="58" t="s">
        <v>138</v>
      </c>
      <c r="F273" s="42">
        <v>78.7</v>
      </c>
      <c r="G273" s="42">
        <v>56.8</v>
      </c>
      <c r="H273" s="42">
        <v>41.9</v>
      </c>
      <c r="I273" s="42">
        <v>61.5</v>
      </c>
      <c r="J273" s="42">
        <v>63.7</v>
      </c>
      <c r="K273" s="42">
        <v>54.9</v>
      </c>
      <c r="L273" s="42">
        <v>68.400000000000006</v>
      </c>
      <c r="M273" s="42">
        <v>57.7</v>
      </c>
      <c r="N273" s="42">
        <v>69.2</v>
      </c>
      <c r="O273" s="42">
        <v>38.799999999999997</v>
      </c>
      <c r="P273" s="42">
        <v>86.9</v>
      </c>
      <c r="Q273" s="42">
        <v>54.7</v>
      </c>
      <c r="R273" s="42">
        <v>59</v>
      </c>
      <c r="S273" s="42">
        <v>48.1</v>
      </c>
      <c r="T273" s="42">
        <v>61.6</v>
      </c>
      <c r="U273" s="42">
        <v>65.5</v>
      </c>
      <c r="V273" s="42">
        <v>69.099999999999994</v>
      </c>
      <c r="W273" s="42">
        <v>51.8</v>
      </c>
      <c r="X273" s="42">
        <v>60</v>
      </c>
      <c r="Y273" s="42">
        <v>46.1</v>
      </c>
      <c r="Z273" s="42">
        <v>68.8</v>
      </c>
      <c r="AA273" s="42">
        <v>62.1</v>
      </c>
      <c r="AB273" s="42">
        <v>62.3</v>
      </c>
      <c r="AC273" s="42">
        <v>66.7</v>
      </c>
      <c r="AD273" s="42">
        <v>55.3</v>
      </c>
      <c r="AE273" s="42">
        <v>36.299999999999997</v>
      </c>
      <c r="AF273" s="42">
        <v>54.8</v>
      </c>
      <c r="AG273" s="42">
        <v>50.6</v>
      </c>
      <c r="AH273" s="42">
        <v>69.2</v>
      </c>
      <c r="AI273" s="42">
        <v>74.3</v>
      </c>
      <c r="AJ273" s="42">
        <v>61</v>
      </c>
      <c r="AK273" s="42">
        <v>54.4</v>
      </c>
      <c r="AL273" s="42">
        <v>41.2</v>
      </c>
      <c r="AM273" s="42">
        <v>72.2</v>
      </c>
      <c r="AN273" s="42">
        <v>63.3</v>
      </c>
      <c r="AO273" s="42">
        <v>47.4</v>
      </c>
      <c r="AP273" s="42">
        <v>47.4</v>
      </c>
      <c r="AQ273" s="42">
        <v>77.8</v>
      </c>
      <c r="AR273" s="42">
        <v>70.400000000000006</v>
      </c>
      <c r="AS273" s="42">
        <v>55.3</v>
      </c>
      <c r="AT273" s="42">
        <v>79.099999999999994</v>
      </c>
      <c r="AU273" s="42">
        <v>53.5</v>
      </c>
      <c r="AV273" s="42">
        <v>47</v>
      </c>
      <c r="AW273" s="42">
        <v>66.5</v>
      </c>
      <c r="AX273" s="42">
        <v>42.1</v>
      </c>
      <c r="AY273" s="42">
        <v>47.5</v>
      </c>
      <c r="AZ273" s="42">
        <v>63.8</v>
      </c>
      <c r="BA273" s="42">
        <v>56.1</v>
      </c>
      <c r="BB273" s="42">
        <v>58.2</v>
      </c>
      <c r="BC273" s="42">
        <v>56.9</v>
      </c>
      <c r="BD273" s="42">
        <v>63.1</v>
      </c>
      <c r="BE273" s="42">
        <v>46.7</v>
      </c>
      <c r="BF273" s="42">
        <v>60.8</v>
      </c>
      <c r="BG273" s="42">
        <v>70.3</v>
      </c>
      <c r="BH273" s="42">
        <v>71.900000000000006</v>
      </c>
      <c r="BI273" s="42">
        <v>73.099999999999994</v>
      </c>
      <c r="BJ273" s="42">
        <v>67.400000000000006</v>
      </c>
      <c r="BK273" s="42">
        <v>69.3</v>
      </c>
      <c r="BL273" s="42">
        <v>64.900000000000006</v>
      </c>
      <c r="BM273" s="42">
        <v>61.3</v>
      </c>
      <c r="BN273" s="42">
        <v>78.099999999999994</v>
      </c>
      <c r="BO273" s="42">
        <v>75.400000000000006</v>
      </c>
      <c r="BP273" s="42">
        <v>67.8</v>
      </c>
      <c r="BQ273" s="42">
        <v>70.2</v>
      </c>
      <c r="BR273" s="42">
        <v>73.5</v>
      </c>
      <c r="BS273" s="42">
        <v>75.5</v>
      </c>
      <c r="BT273" s="42">
        <v>52.9</v>
      </c>
      <c r="BU273" s="42">
        <v>80.599999999999994</v>
      </c>
      <c r="BV273" s="42">
        <v>66.599999999999994</v>
      </c>
      <c r="BW273" s="42">
        <v>55.7</v>
      </c>
      <c r="BX273" s="42">
        <v>59.2</v>
      </c>
      <c r="BY273" s="42">
        <v>80.7</v>
      </c>
      <c r="BZ273" s="42">
        <v>56.8</v>
      </c>
      <c r="CA273" s="42">
        <v>47</v>
      </c>
      <c r="CB273" s="42">
        <v>55.7</v>
      </c>
      <c r="CC273" s="42">
        <v>43.4</v>
      </c>
      <c r="CD273" s="42">
        <v>61.3</v>
      </c>
      <c r="CE273" s="42">
        <v>56</v>
      </c>
      <c r="CF273" s="42">
        <v>66.5</v>
      </c>
      <c r="CG273" s="42">
        <v>55.1</v>
      </c>
      <c r="CH273" s="44">
        <f>AVERAGE(I273,L273,N273:O273,R273:S273,W273,Y273,AA273,AE273,AJ273,AL273,AN273:AO273,AS273,AU273:AX273,BB273:BC273,BE273:BF273,BJ273,BL273,BQ273,BZ273:CA273,CC273:CE273)</f>
        <v>55.103225806451618</v>
      </c>
      <c r="CI273" s="42">
        <f t="shared" si="80"/>
        <v>52.4</v>
      </c>
      <c r="CJ273" s="42">
        <f t="shared" si="81"/>
        <v>66.100000000000009</v>
      </c>
    </row>
    <row r="274" spans="2:88" ht="20.399999999999999" x14ac:dyDescent="0.3">
      <c r="B274" s="72">
        <v>271</v>
      </c>
      <c r="C274" s="57" t="s">
        <v>112</v>
      </c>
      <c r="D274" s="63" t="s">
        <v>198</v>
      </c>
      <c r="E274" s="58" t="s">
        <v>199</v>
      </c>
      <c r="F274" s="50">
        <v>35.05911129229515</v>
      </c>
      <c r="G274" s="50">
        <v>40.207522697795078</v>
      </c>
      <c r="H274" s="50">
        <v>42.942414222527589</v>
      </c>
      <c r="I274" s="50">
        <v>18.947846148027686</v>
      </c>
      <c r="J274" s="50">
        <v>35.233322893830248</v>
      </c>
      <c r="K274" s="50">
        <v>24.056254626202815</v>
      </c>
      <c r="L274" s="50">
        <v>8.0167305681422096</v>
      </c>
      <c r="M274" s="50">
        <v>43.615898698557864</v>
      </c>
      <c r="N274" s="50">
        <v>4.2904012787078321</v>
      </c>
      <c r="O274" s="50">
        <v>17.004341534008685</v>
      </c>
      <c r="P274" s="50">
        <v>13.564431047475509</v>
      </c>
      <c r="Q274" s="50">
        <v>13.085399449035814</v>
      </c>
      <c r="R274" s="50">
        <v>22.60458839406208</v>
      </c>
      <c r="S274" s="50">
        <v>20.789856029586581</v>
      </c>
      <c r="T274" s="50">
        <v>30.244280728964714</v>
      </c>
      <c r="U274" s="50">
        <v>21.773644817418916</v>
      </c>
      <c r="V274" s="50">
        <v>6.6941297631307926</v>
      </c>
      <c r="W274" s="50">
        <v>29.24892547534057</v>
      </c>
      <c r="X274" s="50">
        <v>49.564930058376468</v>
      </c>
      <c r="Y274" s="50">
        <v>42.811038661661065</v>
      </c>
      <c r="Z274" s="50">
        <v>14.091122592766558</v>
      </c>
      <c r="AA274" s="50">
        <v>6.9747734828238057</v>
      </c>
      <c r="AB274" s="50">
        <v>57.330827067669169</v>
      </c>
      <c r="AC274" s="50">
        <v>1.9635844341306676</v>
      </c>
      <c r="AD274" s="50">
        <v>28.994793752503004</v>
      </c>
      <c r="AE274" s="50">
        <v>31.858734911863674</v>
      </c>
      <c r="AF274" s="50">
        <v>31.891443709680679</v>
      </c>
      <c r="AG274" s="50">
        <v>46.511627906976742</v>
      </c>
      <c r="AH274" s="50">
        <v>10.844561288202431</v>
      </c>
      <c r="AI274" s="50">
        <v>18.659881255301102</v>
      </c>
      <c r="AJ274" s="50">
        <v>27.830945114065489</v>
      </c>
      <c r="AK274" s="50">
        <v>71.412972264686616</v>
      </c>
      <c r="AL274" s="50">
        <v>19.694309202649851</v>
      </c>
      <c r="AM274" s="50">
        <v>11.761331038439472</v>
      </c>
      <c r="AN274" s="50">
        <v>20.510541021082041</v>
      </c>
      <c r="AO274" s="50">
        <v>15.69546641348208</v>
      </c>
      <c r="AP274" s="50">
        <v>103.63095238095238</v>
      </c>
      <c r="AQ274" s="50">
        <v>8.9102124742974649</v>
      </c>
      <c r="AR274" s="50">
        <v>10.855798805862133</v>
      </c>
      <c r="AS274" s="50">
        <v>11.855313257182415</v>
      </c>
      <c r="AT274" s="50">
        <v>15.274463007159905</v>
      </c>
      <c r="AU274" s="50">
        <v>18.459538511537215</v>
      </c>
      <c r="AV274" s="50">
        <v>25.893656868333199</v>
      </c>
      <c r="AW274" s="50">
        <v>149.41586390653822</v>
      </c>
      <c r="AX274" s="50">
        <v>10.015343841539964</v>
      </c>
      <c r="AY274" s="50">
        <v>41.91707873716242</v>
      </c>
      <c r="AZ274" s="50">
        <v>21.21697357886309</v>
      </c>
      <c r="BA274" s="50">
        <v>8.5209981740718188</v>
      </c>
      <c r="BB274" s="50">
        <v>10.778959471112389</v>
      </c>
      <c r="BC274" s="50">
        <v>11.624925207282674</v>
      </c>
      <c r="BD274" s="50">
        <v>17.568607335214157</v>
      </c>
      <c r="BE274" s="50">
        <v>15.468281880943078</v>
      </c>
      <c r="BF274" s="50">
        <v>16.131473018371114</v>
      </c>
      <c r="BG274" s="50">
        <v>18.266164105537836</v>
      </c>
      <c r="BH274" s="50">
        <v>21.214337966349671</v>
      </c>
      <c r="BI274" s="50">
        <v>8.4714548802946599</v>
      </c>
      <c r="BJ274" s="50">
        <v>12.168792934249264</v>
      </c>
      <c r="BK274" s="50">
        <v>34.351145038167942</v>
      </c>
      <c r="BL274" s="50">
        <v>18.543851649186806</v>
      </c>
      <c r="BM274" s="50">
        <v>5.1546391752577323</v>
      </c>
      <c r="BN274" s="50">
        <v>0</v>
      </c>
      <c r="BO274" s="50">
        <v>8.0251770259638082</v>
      </c>
      <c r="BP274" s="50">
        <v>12.154696132596685</v>
      </c>
      <c r="BQ274" s="50">
        <v>23.392560398823981</v>
      </c>
      <c r="BR274" s="50">
        <v>8.3379655364091168</v>
      </c>
      <c r="BS274" s="50">
        <v>9.7411633732257172</v>
      </c>
      <c r="BT274" s="50">
        <v>26.844303042354344</v>
      </c>
      <c r="BU274" s="50">
        <v>7.1258907363420434</v>
      </c>
      <c r="BV274" s="50">
        <v>36.402569593147746</v>
      </c>
      <c r="BW274" s="50">
        <v>18.712091882823589</v>
      </c>
      <c r="BX274" s="50">
        <v>30.268118977796394</v>
      </c>
      <c r="BY274" s="50">
        <v>0</v>
      </c>
      <c r="BZ274" s="50">
        <v>13.340221222802967</v>
      </c>
      <c r="CA274" s="50">
        <v>16.362816465889328</v>
      </c>
      <c r="CB274" s="50">
        <v>66.133497385419872</v>
      </c>
      <c r="CC274" s="50">
        <v>14.914540770040281</v>
      </c>
      <c r="CD274" s="50">
        <v>20.039363034532119</v>
      </c>
      <c r="CE274" s="50">
        <v>12.886304025544531</v>
      </c>
      <c r="CF274" s="50">
        <v>32.531824611032533</v>
      </c>
      <c r="CG274" s="51">
        <v>22.735746782137891</v>
      </c>
      <c r="CH274" s="44">
        <f>AVERAGE(I274,L274,N274:O274,R274:S274,W274,Y274,AA274,AE274,AJ274,AL274,AN274:AO274,AS274,AU274:AX274,BB274:BC274,BE274:BF274,BJ274,BL274,BQ274,BZ274:CA274,CC274:CE274)</f>
        <v>22.179687248368168</v>
      </c>
      <c r="CI274" s="42">
        <f t="shared" si="80"/>
        <v>25.986929677259393</v>
      </c>
      <c r="CJ274" s="42">
        <f t="shared" si="81"/>
        <v>11.944759687421142</v>
      </c>
    </row>
    <row r="275" spans="2:88" x14ac:dyDescent="0.3">
      <c r="B275" s="72">
        <v>272</v>
      </c>
      <c r="C275" s="57" t="s">
        <v>112</v>
      </c>
      <c r="D275" s="63" t="s">
        <v>200</v>
      </c>
      <c r="E275" s="58" t="s">
        <v>199</v>
      </c>
      <c r="F275" s="50">
        <v>15.898899306971057</v>
      </c>
      <c r="G275" s="50">
        <v>20.319930825767404</v>
      </c>
      <c r="H275" s="50">
        <v>24.4342336926182</v>
      </c>
      <c r="I275" s="50">
        <v>5.7486479331341478</v>
      </c>
      <c r="J275" s="50">
        <v>17.225180081428125</v>
      </c>
      <c r="K275" s="50">
        <v>9.4374537379718735</v>
      </c>
      <c r="L275" s="50">
        <v>7.7988846287905194</v>
      </c>
      <c r="M275" s="50">
        <v>15.476609215617305</v>
      </c>
      <c r="N275" s="50">
        <v>3.533271641288803</v>
      </c>
      <c r="O275" s="50">
        <v>7.2132778581765553</v>
      </c>
      <c r="P275" s="50">
        <v>8.2893745290128109</v>
      </c>
      <c r="Q275" s="50">
        <v>10.904499540863178</v>
      </c>
      <c r="R275" s="50">
        <v>9.9105937921727403</v>
      </c>
      <c r="S275" s="50">
        <v>10.923259807158896</v>
      </c>
      <c r="T275" s="50">
        <v>18.611865063978286</v>
      </c>
      <c r="U275" s="50">
        <v>18.371512814697208</v>
      </c>
      <c r="V275" s="50">
        <v>10.041194644696191</v>
      </c>
      <c r="W275" s="50">
        <v>7.1756392511109492</v>
      </c>
      <c r="X275" s="50">
        <v>18.394096266108601</v>
      </c>
      <c r="Y275" s="50">
        <v>13.040901007705987</v>
      </c>
      <c r="Z275" s="50">
        <v>8.9243776420854868</v>
      </c>
      <c r="AA275" s="50">
        <v>3.6177563392216934</v>
      </c>
      <c r="AB275" s="50">
        <v>19.501879699248121</v>
      </c>
      <c r="AC275" s="50">
        <v>2.3205997857907894</v>
      </c>
      <c r="AD275" s="50">
        <v>12.735282338806568</v>
      </c>
      <c r="AE275" s="50">
        <v>16.670268267835645</v>
      </c>
      <c r="AF275" s="50">
        <v>9.4036279803433835</v>
      </c>
      <c r="AG275" s="50">
        <v>17.096165933375236</v>
      </c>
      <c r="AH275" s="50">
        <v>7.2297075254682879</v>
      </c>
      <c r="AI275" s="50">
        <v>8.481764206955047</v>
      </c>
      <c r="AJ275" s="50">
        <v>10.035693963064508</v>
      </c>
      <c r="AK275" s="50">
        <v>31.229526097401177</v>
      </c>
      <c r="AL275" s="50">
        <v>9.5977332588394919</v>
      </c>
      <c r="AM275" s="50">
        <v>5.4503729202524385</v>
      </c>
      <c r="AN275" s="50">
        <v>9.4615189230378469</v>
      </c>
      <c r="AO275" s="50">
        <v>7.625207690481842</v>
      </c>
      <c r="AP275" s="50">
        <v>33.63095238095238</v>
      </c>
      <c r="AQ275" s="50">
        <v>10.281014393420151</v>
      </c>
      <c r="AR275" s="50">
        <v>4.6137144924914057</v>
      </c>
      <c r="AS275" s="50">
        <v>4.6728971962616823</v>
      </c>
      <c r="AT275" s="50">
        <v>6.6825775656324575</v>
      </c>
      <c r="AU275" s="50">
        <v>7.6698082547936304</v>
      </c>
      <c r="AV275" s="50">
        <v>7.4098200472274245</v>
      </c>
      <c r="AW275" s="50">
        <v>41.196966591514652</v>
      </c>
      <c r="AX275" s="50">
        <v>6.8070860650020926</v>
      </c>
      <c r="AY275" s="50">
        <v>16.127805249144163</v>
      </c>
      <c r="AZ275" s="50">
        <v>13.610888710968775</v>
      </c>
      <c r="BA275" s="50">
        <v>7.1515520389531346</v>
      </c>
      <c r="BB275" s="50">
        <v>4.7427421672894505</v>
      </c>
      <c r="BC275" s="50">
        <v>6.068894777331395</v>
      </c>
      <c r="BD275" s="50">
        <v>6.6683765067966148</v>
      </c>
      <c r="BE275" s="50">
        <v>7.3922104988927968</v>
      </c>
      <c r="BF275" s="50">
        <v>7.8992766562755357</v>
      </c>
      <c r="BG275" s="50">
        <v>5.2189040301536673</v>
      </c>
      <c r="BH275" s="50">
        <v>8.0468178493050484</v>
      </c>
      <c r="BI275" s="50">
        <v>5.8931860036832413</v>
      </c>
      <c r="BJ275" s="50">
        <v>5.4301602878639192</v>
      </c>
      <c r="BK275" s="50">
        <v>16.115351993214588</v>
      </c>
      <c r="BL275" s="50">
        <v>8.5879312965496268</v>
      </c>
      <c r="BM275" s="50">
        <v>8.8365243004418268</v>
      </c>
      <c r="BN275" s="50"/>
      <c r="BO275" s="50">
        <v>9.5987411487018104</v>
      </c>
      <c r="BP275" s="50">
        <v>8.2872928176795568</v>
      </c>
      <c r="BQ275" s="50">
        <v>5.9440112488815027</v>
      </c>
      <c r="BR275" s="50">
        <v>6.1145080600333515</v>
      </c>
      <c r="BS275" s="50">
        <v>3.7573058725299191</v>
      </c>
      <c r="BT275" s="50">
        <v>12.925034798170609</v>
      </c>
      <c r="BU275" s="50">
        <v>5.5423594615993661</v>
      </c>
      <c r="BV275" s="50">
        <v>15.154010871355625</v>
      </c>
      <c r="BW275" s="50">
        <v>13.162988772744871</v>
      </c>
      <c r="BX275" s="50">
        <v>18.014243820695434</v>
      </c>
      <c r="BY275" s="50">
        <v>42.056074766355138</v>
      </c>
      <c r="BZ275" s="50">
        <v>6.2294882703294032</v>
      </c>
      <c r="CA275" s="50">
        <v>6.7212093882196315</v>
      </c>
      <c r="CB275" s="50">
        <v>17.430534194606786</v>
      </c>
      <c r="CC275" s="50">
        <v>5.3525420038465725</v>
      </c>
      <c r="CD275" s="50">
        <v>9.4829128645553773</v>
      </c>
      <c r="CE275" s="50">
        <v>6.2435853575094074</v>
      </c>
      <c r="CF275" s="50">
        <v>11.315417256011315</v>
      </c>
      <c r="CG275" s="51">
        <v>9.6394866460289013</v>
      </c>
      <c r="CH275" s="44">
        <f>AVERAGE(I275,L275,N275:O275,R275:S275,W275,Y275,AA275,AE275,AJ275,AL275,AN275:AO275,AS275,AU275:AX275,BB275:BC275,BE275:BF275,BJ275,BL275,BQ275,BZ275:CA275,CC275:CE275)</f>
        <v>8.7162644301407646</v>
      </c>
      <c r="CI275" s="42">
        <f t="shared" si="80"/>
        <v>13.78084616651096</v>
      </c>
      <c r="CJ275" s="42">
        <f t="shared" si="81"/>
        <v>5.4758450006172854</v>
      </c>
    </row>
    <row r="276" spans="2:88" x14ac:dyDescent="0.3">
      <c r="B276" s="72">
        <v>273</v>
      </c>
      <c r="C276" s="57" t="s">
        <v>112</v>
      </c>
      <c r="D276" s="63"/>
      <c r="E276" s="58"/>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c r="BO276" s="42"/>
      <c r="BP276" s="42"/>
      <c r="BQ276" s="42"/>
      <c r="BR276" s="42"/>
      <c r="BS276" s="42"/>
      <c r="BT276" s="42"/>
      <c r="BU276" s="42"/>
      <c r="BV276" s="42"/>
      <c r="BW276" s="42"/>
      <c r="BX276" s="42"/>
      <c r="BY276" s="42"/>
      <c r="BZ276" s="42"/>
      <c r="CA276" s="42"/>
      <c r="CB276" s="42"/>
      <c r="CC276" s="42"/>
      <c r="CD276" s="42"/>
      <c r="CE276" s="42"/>
      <c r="CF276" s="42"/>
      <c r="CG276" s="42"/>
      <c r="CH276" s="47"/>
      <c r="CI276" s="42"/>
      <c r="CJ276" s="42"/>
    </row>
    <row r="277" spans="2:88" x14ac:dyDescent="0.3">
      <c r="B277" s="72">
        <v>274</v>
      </c>
      <c r="C277" s="57" t="s">
        <v>112</v>
      </c>
      <c r="D277" s="63"/>
      <c r="E277" s="58"/>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7"/>
      <c r="CI277" s="42"/>
      <c r="CJ277" s="42"/>
    </row>
    <row r="278" spans="2:88" x14ac:dyDescent="0.3">
      <c r="B278" s="72">
        <v>275</v>
      </c>
      <c r="C278" s="57" t="s">
        <v>113</v>
      </c>
      <c r="D278" s="67" t="s">
        <v>92</v>
      </c>
      <c r="E278" s="58"/>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c r="BA278" s="45"/>
      <c r="BB278" s="45"/>
      <c r="BC278" s="45"/>
      <c r="BD278" s="45"/>
      <c r="BE278" s="45"/>
      <c r="BF278" s="45"/>
      <c r="BG278" s="45"/>
      <c r="BH278" s="45"/>
      <c r="BI278" s="45"/>
      <c r="BJ278" s="45"/>
      <c r="BK278" s="45"/>
      <c r="BL278" s="45"/>
      <c r="BM278" s="45"/>
      <c r="BN278" s="45"/>
      <c r="BO278" s="45"/>
      <c r="BP278" s="45"/>
      <c r="BQ278" s="45"/>
      <c r="BR278" s="45"/>
      <c r="BS278" s="45"/>
      <c r="BT278" s="45"/>
      <c r="BU278" s="45"/>
      <c r="BV278" s="45"/>
      <c r="BW278" s="45"/>
      <c r="BX278" s="45"/>
      <c r="BY278" s="45"/>
      <c r="BZ278" s="45"/>
      <c r="CA278" s="45"/>
      <c r="CB278" s="45"/>
      <c r="CC278" s="45"/>
      <c r="CD278" s="45"/>
      <c r="CE278" s="45"/>
      <c r="CF278" s="45"/>
      <c r="CG278" s="45"/>
      <c r="CH278" s="44"/>
      <c r="CI278" s="42"/>
      <c r="CJ278" s="42"/>
    </row>
    <row r="279" spans="2:88" x14ac:dyDescent="0.3">
      <c r="B279" s="72">
        <v>276</v>
      </c>
      <c r="C279" s="57" t="s">
        <v>113</v>
      </c>
      <c r="D279" s="63" t="s">
        <v>125</v>
      </c>
      <c r="E279" s="58" t="s">
        <v>81</v>
      </c>
      <c r="F279" s="42">
        <v>8.3000000000000007</v>
      </c>
      <c r="G279" s="42"/>
      <c r="H279" s="42">
        <v>4.7</v>
      </c>
      <c r="I279" s="42">
        <v>20.6</v>
      </c>
      <c r="J279" s="42">
        <v>6.8</v>
      </c>
      <c r="K279" s="42">
        <v>10.8</v>
      </c>
      <c r="L279" s="42">
        <v>14.1</v>
      </c>
      <c r="M279" s="42"/>
      <c r="N279" s="42">
        <v>5.5</v>
      </c>
      <c r="O279" s="42">
        <v>16.7</v>
      </c>
      <c r="P279" s="42"/>
      <c r="Q279" s="42">
        <v>2.5</v>
      </c>
      <c r="R279" s="42">
        <v>16.7</v>
      </c>
      <c r="S279" s="42">
        <v>16.600000000000001</v>
      </c>
      <c r="T279" s="42">
        <v>9.3000000000000007</v>
      </c>
      <c r="U279" s="42"/>
      <c r="V279" s="42">
        <v>4.2</v>
      </c>
      <c r="W279" s="42">
        <v>14.8</v>
      </c>
      <c r="X279" s="42">
        <v>7.5</v>
      </c>
      <c r="Y279" s="42">
        <v>22</v>
      </c>
      <c r="Z279" s="42">
        <v>0</v>
      </c>
      <c r="AA279" s="42">
        <v>9.5</v>
      </c>
      <c r="AB279" s="42"/>
      <c r="AC279" s="42">
        <v>6.3</v>
      </c>
      <c r="AD279" s="42"/>
      <c r="AE279" s="42">
        <v>10.3</v>
      </c>
      <c r="AF279" s="42">
        <v>9.8000000000000007</v>
      </c>
      <c r="AG279" s="42">
        <v>2.4</v>
      </c>
      <c r="AH279" s="42">
        <v>8.5</v>
      </c>
      <c r="AI279" s="42">
        <v>8</v>
      </c>
      <c r="AJ279" s="42">
        <v>14</v>
      </c>
      <c r="AK279" s="42"/>
      <c r="AL279" s="42">
        <v>8.4</v>
      </c>
      <c r="AM279" s="42"/>
      <c r="AN279" s="42">
        <v>14.1</v>
      </c>
      <c r="AO279" s="42">
        <v>14.2</v>
      </c>
      <c r="AP279" s="42"/>
      <c r="AQ279" s="42"/>
      <c r="AR279" s="42">
        <v>21</v>
      </c>
      <c r="AS279" s="42">
        <v>18.8</v>
      </c>
      <c r="AT279" s="42">
        <v>5.7</v>
      </c>
      <c r="AU279" s="42">
        <v>11.8</v>
      </c>
      <c r="AV279" s="42">
        <v>10.5</v>
      </c>
      <c r="AW279" s="42">
        <v>4.8</v>
      </c>
      <c r="AX279" s="42">
        <v>21.9</v>
      </c>
      <c r="AY279" s="42"/>
      <c r="AZ279" s="42">
        <v>15.4</v>
      </c>
      <c r="BA279" s="42">
        <v>3.4</v>
      </c>
      <c r="BB279" s="42">
        <v>19.100000000000001</v>
      </c>
      <c r="BC279" s="42">
        <v>5</v>
      </c>
      <c r="BD279" s="42">
        <v>18.7</v>
      </c>
      <c r="BE279" s="42">
        <v>7.1</v>
      </c>
      <c r="BF279" s="42">
        <v>14.3</v>
      </c>
      <c r="BG279" s="42">
        <v>9.6999999999999993</v>
      </c>
      <c r="BH279" s="42">
        <v>4.0999999999999996</v>
      </c>
      <c r="BI279" s="42">
        <v>12.4</v>
      </c>
      <c r="BJ279" s="42">
        <v>16.5</v>
      </c>
      <c r="BK279" s="42">
        <v>3.3</v>
      </c>
      <c r="BL279" s="42">
        <v>5</v>
      </c>
      <c r="BM279" s="42"/>
      <c r="BN279" s="42"/>
      <c r="BO279" s="42">
        <v>3.9</v>
      </c>
      <c r="BP279" s="42">
        <v>4.5999999999999996</v>
      </c>
      <c r="BQ279" s="42">
        <v>3.4</v>
      </c>
      <c r="BR279" s="42"/>
      <c r="BS279" s="42">
        <v>16.100000000000001</v>
      </c>
      <c r="BT279" s="42">
        <v>3.2</v>
      </c>
      <c r="BU279" s="42">
        <v>7.3</v>
      </c>
      <c r="BV279" s="42"/>
      <c r="BW279" s="42" t="s">
        <v>80</v>
      </c>
      <c r="BX279" s="42">
        <v>3.2</v>
      </c>
      <c r="BY279" s="42"/>
      <c r="BZ279" s="42">
        <v>10.3</v>
      </c>
      <c r="CA279" s="42">
        <v>17.8</v>
      </c>
      <c r="CB279" s="42"/>
      <c r="CC279" s="42">
        <v>26.2</v>
      </c>
      <c r="CD279" s="42">
        <v>3.4</v>
      </c>
      <c r="CE279" s="42">
        <v>17.5</v>
      </c>
      <c r="CF279" s="42"/>
      <c r="CG279" s="42">
        <v>11.6</v>
      </c>
      <c r="CH279" s="44">
        <f>AVERAGE(I279,L279,N279:O279,R279:S279,W279,Y279,AA279,AE279,AJ279,AL279,AN279:AO279,AS279,AU279:AX279,BB279:BC279,BE279:BF279,BJ279,BL279,BQ279,BZ279:CA279,CC279:CE279)</f>
        <v>13.25483870967742</v>
      </c>
      <c r="CI279" s="42">
        <f t="shared" ref="CI279:CI281" si="82">AVERAGE(T279,AE279,O279,AQ279,AY279)</f>
        <v>12.1</v>
      </c>
      <c r="CJ279" s="42">
        <f t="shared" ref="CJ279:CJ281" si="83">AVERAGE(L279,N279,AS279,BJ279,BQ279)</f>
        <v>11.66</v>
      </c>
    </row>
    <row r="280" spans="2:88" ht="20.399999999999999" x14ac:dyDescent="0.3">
      <c r="B280" s="72">
        <v>277</v>
      </c>
      <c r="C280" s="57" t="s">
        <v>113</v>
      </c>
      <c r="D280" s="63" t="s">
        <v>133</v>
      </c>
      <c r="E280" s="58" t="s">
        <v>132</v>
      </c>
      <c r="F280" s="42">
        <v>78.7</v>
      </c>
      <c r="G280" s="42">
        <v>94.8</v>
      </c>
      <c r="H280" s="42">
        <v>96.2</v>
      </c>
      <c r="I280" s="42">
        <v>95.3</v>
      </c>
      <c r="J280" s="42">
        <v>86.4</v>
      </c>
      <c r="K280" s="42">
        <v>94.9</v>
      </c>
      <c r="L280" s="42">
        <v>89.4</v>
      </c>
      <c r="M280" s="42">
        <v>88.1</v>
      </c>
      <c r="N280" s="42">
        <v>92</v>
      </c>
      <c r="O280" s="42">
        <v>97.2</v>
      </c>
      <c r="P280" s="42">
        <v>93.9</v>
      </c>
      <c r="Q280" s="42">
        <v>94.3</v>
      </c>
      <c r="R280" s="42">
        <v>95.8</v>
      </c>
      <c r="S280" s="42">
        <v>97.4</v>
      </c>
      <c r="T280" s="42">
        <v>84.9</v>
      </c>
      <c r="U280" s="42">
        <v>92.5</v>
      </c>
      <c r="V280" s="42">
        <v>96.6</v>
      </c>
      <c r="W280" s="42">
        <v>83.3</v>
      </c>
      <c r="X280" s="42">
        <v>90.8</v>
      </c>
      <c r="Y280" s="42">
        <v>93.3</v>
      </c>
      <c r="Z280" s="42">
        <v>94.4</v>
      </c>
      <c r="AA280" s="42">
        <v>89.6</v>
      </c>
      <c r="AB280" s="42">
        <v>93.1</v>
      </c>
      <c r="AC280" s="42">
        <v>94</v>
      </c>
      <c r="AD280" s="42">
        <v>95.1</v>
      </c>
      <c r="AE280" s="42">
        <v>97.1</v>
      </c>
      <c r="AF280" s="42">
        <v>92.6</v>
      </c>
      <c r="AG280" s="42">
        <v>93.2</v>
      </c>
      <c r="AH280" s="42">
        <v>94.6</v>
      </c>
      <c r="AI280" s="42">
        <v>93.8</v>
      </c>
      <c r="AJ280" s="42">
        <v>85.1</v>
      </c>
      <c r="AK280" s="42">
        <v>87.7</v>
      </c>
      <c r="AL280" s="42">
        <v>95.5</v>
      </c>
      <c r="AM280" s="42">
        <v>90</v>
      </c>
      <c r="AN280" s="42">
        <v>94</v>
      </c>
      <c r="AO280" s="42">
        <v>99</v>
      </c>
      <c r="AP280" s="42">
        <v>94.6</v>
      </c>
      <c r="AQ280" s="42">
        <v>91.6</v>
      </c>
      <c r="AR280" s="42">
        <v>95.1</v>
      </c>
      <c r="AS280" s="42">
        <v>96.1</v>
      </c>
      <c r="AT280" s="42">
        <v>95.1</v>
      </c>
      <c r="AU280" s="42">
        <v>87.5</v>
      </c>
      <c r="AV280" s="42">
        <v>98.4</v>
      </c>
      <c r="AW280" s="42">
        <v>84.7</v>
      </c>
      <c r="AX280" s="42">
        <v>94.4</v>
      </c>
      <c r="AY280" s="42">
        <v>96.8</v>
      </c>
      <c r="AZ280" s="42">
        <v>97.4</v>
      </c>
      <c r="BA280" s="42">
        <v>88.4</v>
      </c>
      <c r="BB280" s="42">
        <v>92.1</v>
      </c>
      <c r="BC280" s="42">
        <v>91</v>
      </c>
      <c r="BD280" s="42">
        <v>96.4</v>
      </c>
      <c r="BE280" s="42">
        <v>86.3</v>
      </c>
      <c r="BF280" s="42">
        <v>97.1</v>
      </c>
      <c r="BG280" s="42">
        <v>86.4</v>
      </c>
      <c r="BH280" s="42">
        <v>87.4</v>
      </c>
      <c r="BI280" s="42">
        <v>92.4</v>
      </c>
      <c r="BJ280" s="42">
        <v>95.8</v>
      </c>
      <c r="BK280" s="42">
        <v>95.7</v>
      </c>
      <c r="BL280" s="42">
        <v>86.9</v>
      </c>
      <c r="BM280" s="42">
        <v>96.7</v>
      </c>
      <c r="BN280" s="42">
        <v>81.900000000000006</v>
      </c>
      <c r="BO280" s="42">
        <v>96.1</v>
      </c>
      <c r="BP280" s="42">
        <v>94</v>
      </c>
      <c r="BQ280" s="42">
        <v>88.9</v>
      </c>
      <c r="BR280" s="42">
        <v>93.7</v>
      </c>
      <c r="BS280" s="42">
        <v>87.1</v>
      </c>
      <c r="BT280" s="42">
        <v>96.4</v>
      </c>
      <c r="BU280" s="42">
        <v>96.2</v>
      </c>
      <c r="BV280" s="42">
        <v>92.3</v>
      </c>
      <c r="BW280" s="42">
        <v>92.5</v>
      </c>
      <c r="BX280" s="42">
        <v>89.2</v>
      </c>
      <c r="BY280" s="42">
        <v>92.1</v>
      </c>
      <c r="BZ280" s="42">
        <v>93.1</v>
      </c>
      <c r="CA280" s="42">
        <v>96.8</v>
      </c>
      <c r="CB280" s="42">
        <v>93.3</v>
      </c>
      <c r="CC280" s="42">
        <v>92</v>
      </c>
      <c r="CD280" s="42">
        <v>81.599999999999994</v>
      </c>
      <c r="CE280" s="42">
        <v>97.6</v>
      </c>
      <c r="CF280" s="42">
        <v>84.7</v>
      </c>
      <c r="CG280" s="42">
        <v>92.9</v>
      </c>
      <c r="CH280" s="44">
        <f>AVERAGE(I280,L280,N280:O280,R280:S280,W280,Y280,AA280,AE280,AJ280,AL280,AN280:AO280,AS280,AU280:AX280,BB280:BC280,BE280:BF280,BJ280,BL280,BQ280,BZ280:CA280,CC280:CE280)</f>
        <v>92.396774193548396</v>
      </c>
      <c r="CI280" s="42">
        <f t="shared" si="82"/>
        <v>93.52</v>
      </c>
      <c r="CJ280" s="42">
        <f t="shared" si="83"/>
        <v>92.440000000000012</v>
      </c>
    </row>
    <row r="281" spans="2:88" ht="20.399999999999999" x14ac:dyDescent="0.3">
      <c r="B281" s="72">
        <v>278</v>
      </c>
      <c r="C281" s="57" t="s">
        <v>113</v>
      </c>
      <c r="D281" s="63" t="s">
        <v>134</v>
      </c>
      <c r="E281" s="58" t="s">
        <v>132</v>
      </c>
      <c r="F281" s="45">
        <v>22.8</v>
      </c>
      <c r="G281" s="45">
        <v>20.100000000000001</v>
      </c>
      <c r="H281" s="45">
        <v>7.8</v>
      </c>
      <c r="I281" s="45">
        <v>20.3</v>
      </c>
      <c r="J281" s="45">
        <v>14.1</v>
      </c>
      <c r="K281" s="45">
        <v>18</v>
      </c>
      <c r="L281" s="45">
        <v>25.3</v>
      </c>
      <c r="M281" s="45">
        <v>15.2</v>
      </c>
      <c r="N281" s="45">
        <v>22.4</v>
      </c>
      <c r="O281" s="45">
        <v>15.4</v>
      </c>
      <c r="P281" s="45">
        <v>21.4</v>
      </c>
      <c r="Q281" s="45">
        <v>15</v>
      </c>
      <c r="R281" s="45">
        <v>10.1</v>
      </c>
      <c r="S281" s="45">
        <v>8.6</v>
      </c>
      <c r="T281" s="45">
        <v>13.8</v>
      </c>
      <c r="U281" s="45">
        <v>8.4</v>
      </c>
      <c r="V281" s="45">
        <v>17.5</v>
      </c>
      <c r="W281" s="45">
        <v>19.600000000000001</v>
      </c>
      <c r="X281" s="45">
        <v>10.6</v>
      </c>
      <c r="Y281" s="45">
        <v>11.9</v>
      </c>
      <c r="Z281" s="45">
        <v>9.5</v>
      </c>
      <c r="AA281" s="45">
        <v>23.7</v>
      </c>
      <c r="AB281" s="45">
        <v>15.1</v>
      </c>
      <c r="AC281" s="45">
        <v>9.1999999999999993</v>
      </c>
      <c r="AD281" s="45">
        <v>15</v>
      </c>
      <c r="AE281" s="45">
        <v>14.1</v>
      </c>
      <c r="AF281" s="45">
        <v>12.2</v>
      </c>
      <c r="AG281" s="45">
        <v>14.1</v>
      </c>
      <c r="AH281" s="45">
        <v>11.2</v>
      </c>
      <c r="AI281" s="45">
        <v>9.8000000000000007</v>
      </c>
      <c r="AJ281" s="45">
        <v>16.7</v>
      </c>
      <c r="AK281" s="45">
        <v>15.8</v>
      </c>
      <c r="AL281" s="45">
        <v>11.6</v>
      </c>
      <c r="AM281" s="45">
        <v>16.600000000000001</v>
      </c>
      <c r="AN281" s="45">
        <v>21.3</v>
      </c>
      <c r="AO281" s="45">
        <v>15.1</v>
      </c>
      <c r="AP281" s="45">
        <v>14.5</v>
      </c>
      <c r="AQ281" s="45">
        <v>10.8</v>
      </c>
      <c r="AR281" s="45">
        <v>19.5</v>
      </c>
      <c r="AS281" s="45">
        <v>20.8</v>
      </c>
      <c r="AT281" s="45">
        <v>11.4</v>
      </c>
      <c r="AU281" s="45">
        <v>25.7</v>
      </c>
      <c r="AV281" s="45">
        <v>18.2</v>
      </c>
      <c r="AW281" s="45">
        <v>44.8</v>
      </c>
      <c r="AX281" s="45">
        <v>14.5</v>
      </c>
      <c r="AY281" s="45">
        <v>14.5</v>
      </c>
      <c r="AZ281" s="45">
        <v>11.9</v>
      </c>
      <c r="BA281" s="45">
        <v>12.5</v>
      </c>
      <c r="BB281" s="45">
        <v>17.600000000000001</v>
      </c>
      <c r="BC281" s="45">
        <v>25.4</v>
      </c>
      <c r="BD281" s="45">
        <v>10.8</v>
      </c>
      <c r="BE281" s="45">
        <v>22</v>
      </c>
      <c r="BF281" s="45">
        <v>16.8</v>
      </c>
      <c r="BG281" s="45">
        <v>25.6</v>
      </c>
      <c r="BH281" s="45">
        <v>18.100000000000001</v>
      </c>
      <c r="BI281" s="45">
        <v>12.8</v>
      </c>
      <c r="BJ281" s="45">
        <v>12.1</v>
      </c>
      <c r="BK281" s="45">
        <v>14.3</v>
      </c>
      <c r="BL281" s="45">
        <v>44.6</v>
      </c>
      <c r="BM281" s="45">
        <v>10.8</v>
      </c>
      <c r="BN281" s="45">
        <v>20.7</v>
      </c>
      <c r="BO281" s="45">
        <v>17.3</v>
      </c>
      <c r="BP281" s="45">
        <v>12</v>
      </c>
      <c r="BQ281" s="45">
        <v>27.2</v>
      </c>
      <c r="BR281" s="45">
        <v>13.2</v>
      </c>
      <c r="BS281" s="45">
        <v>13.2</v>
      </c>
      <c r="BT281" s="45">
        <v>15.1</v>
      </c>
      <c r="BU281" s="45">
        <v>17.8</v>
      </c>
      <c r="BV281" s="45">
        <v>7.1</v>
      </c>
      <c r="BW281" s="45">
        <v>12.3</v>
      </c>
      <c r="BX281" s="45">
        <v>11.7</v>
      </c>
      <c r="BY281" s="45">
        <v>18.8</v>
      </c>
      <c r="BZ281" s="45">
        <v>21.8</v>
      </c>
      <c r="CA281" s="45">
        <v>11.5</v>
      </c>
      <c r="CB281" s="45">
        <v>13.6</v>
      </c>
      <c r="CC281" s="45">
        <v>15.5</v>
      </c>
      <c r="CD281" s="45">
        <v>34.799999999999997</v>
      </c>
      <c r="CE281" s="45">
        <v>19.8</v>
      </c>
      <c r="CF281" s="45">
        <v>13.5</v>
      </c>
      <c r="CG281" s="45">
        <v>18.100000000000001</v>
      </c>
      <c r="CH281" s="44">
        <f>AVERAGE(I281,L281,N281:O281,R281:S281,W281,Y281,AA281,AE281,AJ281,AL281,AN281:AO281,AS281,AU281:AX281,BB281:BC281,BE281:BF281,BJ281,BL281,BQ281,BZ281:CA281,CC281:CE281)</f>
        <v>20.296774193548384</v>
      </c>
      <c r="CI281" s="42">
        <f t="shared" si="82"/>
        <v>13.719999999999999</v>
      </c>
      <c r="CJ281" s="42">
        <f t="shared" si="83"/>
        <v>21.56</v>
      </c>
    </row>
    <row r="282" spans="2:88" x14ac:dyDescent="0.3">
      <c r="B282" s="72">
        <v>279</v>
      </c>
      <c r="C282" s="57" t="s">
        <v>113</v>
      </c>
      <c r="D282" s="48"/>
      <c r="E282" s="48"/>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6"/>
      <c r="CC282" s="46"/>
      <c r="CD282" s="46"/>
      <c r="CE282" s="46"/>
      <c r="CF282" s="46"/>
      <c r="CG282" s="46"/>
      <c r="CH282" s="46"/>
      <c r="CI282" s="49"/>
      <c r="CJ282" s="49"/>
    </row>
    <row r="283" spans="2:88" x14ac:dyDescent="0.3">
      <c r="B283" s="72">
        <v>280</v>
      </c>
      <c r="C283" s="57" t="s">
        <v>113</v>
      </c>
      <c r="D283" s="48"/>
      <c r="E283" s="48"/>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6"/>
      <c r="CC283" s="46"/>
      <c r="CD283" s="46"/>
      <c r="CE283" s="46"/>
      <c r="CF283" s="46"/>
      <c r="CG283" s="46"/>
      <c r="CH283" s="46"/>
      <c r="CI283" s="49"/>
      <c r="CJ283" s="49"/>
    </row>
    <row r="284" spans="2:88" x14ac:dyDescent="0.3">
      <c r="B284" s="72">
        <v>281</v>
      </c>
      <c r="C284" s="57" t="s">
        <v>114</v>
      </c>
      <c r="D284" s="67" t="s">
        <v>93</v>
      </c>
      <c r="E284" s="58"/>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c r="CE284" s="42"/>
      <c r="CF284" s="42"/>
      <c r="CG284" s="42"/>
      <c r="CH284" s="44"/>
      <c r="CI284" s="42"/>
      <c r="CJ284" s="42"/>
    </row>
    <row r="285" spans="2:88" ht="30.6" x14ac:dyDescent="0.3">
      <c r="B285" s="72">
        <v>282</v>
      </c>
      <c r="C285" s="57" t="s">
        <v>114</v>
      </c>
      <c r="D285" s="63" t="s">
        <v>286</v>
      </c>
      <c r="E285" s="58" t="s">
        <v>83</v>
      </c>
      <c r="F285" s="45">
        <v>77.7</v>
      </c>
      <c r="G285" s="45">
        <v>82.1</v>
      </c>
      <c r="H285" s="45">
        <v>83.4</v>
      </c>
      <c r="I285" s="45">
        <v>91.7</v>
      </c>
      <c r="J285" s="45">
        <v>67.099999999999994</v>
      </c>
      <c r="K285" s="45">
        <v>80.8</v>
      </c>
      <c r="L285" s="45">
        <v>94.5</v>
      </c>
      <c r="M285" s="45">
        <v>85.9</v>
      </c>
      <c r="N285" s="45">
        <v>95.1</v>
      </c>
      <c r="O285" s="45">
        <v>77.7</v>
      </c>
      <c r="P285" s="45">
        <v>64.2</v>
      </c>
      <c r="Q285" s="45">
        <v>80.7</v>
      </c>
      <c r="R285" s="45">
        <v>71.099999999999994</v>
      </c>
      <c r="S285" s="45">
        <v>87.4</v>
      </c>
      <c r="T285" s="45">
        <v>78</v>
      </c>
      <c r="U285" s="45">
        <v>75.400000000000006</v>
      </c>
      <c r="V285" s="45">
        <v>75.900000000000006</v>
      </c>
      <c r="W285" s="45">
        <v>89.9</v>
      </c>
      <c r="X285" s="45">
        <v>75.7</v>
      </c>
      <c r="Y285" s="45">
        <v>89.8</v>
      </c>
      <c r="Z285" s="45">
        <v>72.099999999999994</v>
      </c>
      <c r="AA285" s="45">
        <v>94.7</v>
      </c>
      <c r="AB285" s="45">
        <v>74.5</v>
      </c>
      <c r="AC285" s="45">
        <v>54.4</v>
      </c>
      <c r="AD285" s="45">
        <v>75.5</v>
      </c>
      <c r="AE285" s="45">
        <v>77.599999999999994</v>
      </c>
      <c r="AF285" s="45">
        <v>85.7</v>
      </c>
      <c r="AG285" s="45">
        <v>82.4</v>
      </c>
      <c r="AH285" s="45">
        <v>64.099999999999994</v>
      </c>
      <c r="AI285" s="45">
        <v>66.099999999999994</v>
      </c>
      <c r="AJ285" s="45">
        <v>88.2</v>
      </c>
      <c r="AK285" s="45">
        <v>88.4</v>
      </c>
      <c r="AL285" s="45">
        <v>77.8</v>
      </c>
      <c r="AM285" s="45">
        <v>79</v>
      </c>
      <c r="AN285" s="45">
        <v>89.5</v>
      </c>
      <c r="AO285" s="45">
        <v>93.4</v>
      </c>
      <c r="AP285" s="45">
        <v>79.7</v>
      </c>
      <c r="AQ285" s="45">
        <v>48.9</v>
      </c>
      <c r="AR285" s="45">
        <v>79.2</v>
      </c>
      <c r="AS285" s="45">
        <v>88.3</v>
      </c>
      <c r="AT285" s="45">
        <v>75.599999999999994</v>
      </c>
      <c r="AU285" s="45">
        <v>77.7</v>
      </c>
      <c r="AV285" s="45">
        <v>94</v>
      </c>
      <c r="AW285" s="45">
        <v>85.7</v>
      </c>
      <c r="AX285" s="45">
        <v>81.8</v>
      </c>
      <c r="AY285" s="45">
        <v>83.6</v>
      </c>
      <c r="AZ285" s="45">
        <v>71.099999999999994</v>
      </c>
      <c r="BA285" s="45">
        <v>79.400000000000006</v>
      </c>
      <c r="BB285" s="45">
        <v>91.7</v>
      </c>
      <c r="BC285" s="45">
        <v>93.4</v>
      </c>
      <c r="BD285" s="45">
        <v>67.5</v>
      </c>
      <c r="BE285" s="45">
        <v>78.3</v>
      </c>
      <c r="BF285" s="45">
        <v>85.4</v>
      </c>
      <c r="BG285" s="45">
        <v>75</v>
      </c>
      <c r="BH285" s="45">
        <v>73.099999999999994</v>
      </c>
      <c r="BI285" s="45">
        <v>62.2</v>
      </c>
      <c r="BJ285" s="45">
        <v>84.2</v>
      </c>
      <c r="BK285" s="45">
        <v>76.8</v>
      </c>
      <c r="BL285" s="45">
        <v>92.6</v>
      </c>
      <c r="BM285" s="45">
        <v>52.2</v>
      </c>
      <c r="BN285" s="45">
        <v>80.599999999999994</v>
      </c>
      <c r="BO285" s="45">
        <v>70.5</v>
      </c>
      <c r="BP285" s="45">
        <v>82</v>
      </c>
      <c r="BQ285" s="45">
        <v>96.3</v>
      </c>
      <c r="BR285" s="45">
        <v>61.2</v>
      </c>
      <c r="BS285" s="45">
        <v>73.5</v>
      </c>
      <c r="BT285" s="45">
        <v>67.900000000000006</v>
      </c>
      <c r="BU285" s="45">
        <v>64.2</v>
      </c>
      <c r="BV285" s="45">
        <v>85.6</v>
      </c>
      <c r="BW285" s="45">
        <v>93.6</v>
      </c>
      <c r="BX285" s="45">
        <v>76.099999999999994</v>
      </c>
      <c r="BY285" s="45">
        <v>63.8</v>
      </c>
      <c r="BZ285" s="45">
        <v>90.8</v>
      </c>
      <c r="CA285" s="45">
        <v>86.3</v>
      </c>
      <c r="CB285" s="45">
        <v>91.3</v>
      </c>
      <c r="CC285" s="45">
        <v>84.6</v>
      </c>
      <c r="CD285" s="45">
        <v>90.2</v>
      </c>
      <c r="CE285" s="45">
        <v>81.400000000000006</v>
      </c>
      <c r="CF285" s="45">
        <v>61.5</v>
      </c>
      <c r="CG285" s="45">
        <f>AVERAGE(F285:CF285)</f>
        <v>79.320253164556974</v>
      </c>
      <c r="CH285" s="44">
        <f>AVERAGE(I285,L285,N285:O285,R285:S285,W285,Y285,AA285,AE285,AJ285,AL285,AN285:AO285,AS285,AU285:AX285,BB285:BC285,BE285:BF285,BJ285,BL285,BQ285,BZ285:CA285,CC285:CE285)</f>
        <v>87.132258064516137</v>
      </c>
      <c r="CI285" s="42">
        <f t="shared" ref="CI285:CI287" si="84">AVERAGE(T285,AE285,O285,AQ285,AY285)</f>
        <v>73.16</v>
      </c>
      <c r="CJ285" s="42">
        <f t="shared" ref="CJ285:CJ287" si="85">AVERAGE(L285,N285,AS285,BJ285,BQ285)</f>
        <v>91.679999999999993</v>
      </c>
    </row>
    <row r="286" spans="2:88" ht="20.399999999999999" x14ac:dyDescent="0.3">
      <c r="B286" s="72">
        <v>283</v>
      </c>
      <c r="C286" s="57" t="s">
        <v>114</v>
      </c>
      <c r="D286" s="63" t="s">
        <v>287</v>
      </c>
      <c r="E286" s="58" t="s">
        <v>83</v>
      </c>
      <c r="F286" s="45">
        <v>87.6</v>
      </c>
      <c r="G286" s="45">
        <v>80.2</v>
      </c>
      <c r="H286" s="45">
        <v>85.6</v>
      </c>
      <c r="I286" s="45">
        <v>88.4</v>
      </c>
      <c r="J286" s="45">
        <v>84.7</v>
      </c>
      <c r="K286" s="45">
        <v>87.7</v>
      </c>
      <c r="L286" s="45">
        <v>94</v>
      </c>
      <c r="M286" s="45">
        <v>89.6</v>
      </c>
      <c r="N286" s="45">
        <v>93.1</v>
      </c>
      <c r="O286" s="45">
        <v>57.2</v>
      </c>
      <c r="P286" s="45">
        <v>87.7</v>
      </c>
      <c r="Q286" s="45">
        <v>80.2</v>
      </c>
      <c r="R286" s="45">
        <v>81</v>
      </c>
      <c r="S286" s="45">
        <v>75.900000000000006</v>
      </c>
      <c r="T286" s="45">
        <v>83.3</v>
      </c>
      <c r="U286" s="45">
        <v>84.3</v>
      </c>
      <c r="V286" s="45">
        <v>89.1</v>
      </c>
      <c r="W286" s="45">
        <v>71.2</v>
      </c>
      <c r="X286" s="45">
        <v>88</v>
      </c>
      <c r="Y286" s="45">
        <v>75.3</v>
      </c>
      <c r="Z286" s="45">
        <v>80.900000000000006</v>
      </c>
      <c r="AA286" s="45">
        <v>86.7</v>
      </c>
      <c r="AB286" s="45">
        <v>85.5</v>
      </c>
      <c r="AC286" s="45">
        <v>80.599999999999994</v>
      </c>
      <c r="AD286" s="45">
        <v>85.1</v>
      </c>
      <c r="AE286" s="45">
        <v>60.3</v>
      </c>
      <c r="AF286" s="45">
        <v>81.099999999999994</v>
      </c>
      <c r="AG286" s="45">
        <v>73.599999999999994</v>
      </c>
      <c r="AH286" s="45">
        <v>85.8</v>
      </c>
      <c r="AI286" s="45">
        <v>78.3</v>
      </c>
      <c r="AJ286" s="45">
        <v>80.7</v>
      </c>
      <c r="AK286" s="45">
        <v>85.3</v>
      </c>
      <c r="AL286" s="45">
        <v>68.2</v>
      </c>
      <c r="AM286" s="45">
        <v>86.2</v>
      </c>
      <c r="AN286" s="45">
        <v>85.9</v>
      </c>
      <c r="AO286" s="45">
        <v>87.4</v>
      </c>
      <c r="AP286" s="45">
        <v>79.5</v>
      </c>
      <c r="AQ286" s="45">
        <v>77.8</v>
      </c>
      <c r="AR286" s="45">
        <v>84.9</v>
      </c>
      <c r="AS286" s="45">
        <v>93.2</v>
      </c>
      <c r="AT286" s="45">
        <v>89.9</v>
      </c>
      <c r="AU286" s="45">
        <v>61.6</v>
      </c>
      <c r="AV286" s="45">
        <v>87.4</v>
      </c>
      <c r="AW286" s="45">
        <v>82.9</v>
      </c>
      <c r="AX286" s="45">
        <v>75.7</v>
      </c>
      <c r="AY286" s="45">
        <v>82.9</v>
      </c>
      <c r="AZ286" s="45">
        <v>77.900000000000006</v>
      </c>
      <c r="BA286" s="45">
        <v>84.2</v>
      </c>
      <c r="BB286" s="45">
        <v>84.4</v>
      </c>
      <c r="BC286" s="45">
        <v>83.4</v>
      </c>
      <c r="BD286" s="45">
        <v>80.3</v>
      </c>
      <c r="BE286" s="45">
        <v>64.099999999999994</v>
      </c>
      <c r="BF286" s="45">
        <v>85.4</v>
      </c>
      <c r="BG286" s="45">
        <v>87</v>
      </c>
      <c r="BH286" s="45">
        <v>89.4</v>
      </c>
      <c r="BI286" s="45">
        <v>82.4</v>
      </c>
      <c r="BJ286" s="45">
        <v>94.4</v>
      </c>
      <c r="BK286" s="45">
        <v>85.6</v>
      </c>
      <c r="BL286" s="45">
        <v>90.4</v>
      </c>
      <c r="BM286" s="45">
        <v>77.3</v>
      </c>
      <c r="BN286" s="45">
        <v>94.9</v>
      </c>
      <c r="BO286" s="45">
        <v>88.7</v>
      </c>
      <c r="BP286" s="45">
        <v>91.5</v>
      </c>
      <c r="BQ286" s="45">
        <v>92.8</v>
      </c>
      <c r="BR286" s="45">
        <v>82.1</v>
      </c>
      <c r="BS286" s="45">
        <v>90.6</v>
      </c>
      <c r="BT286" s="45">
        <v>76.8</v>
      </c>
      <c r="BU286" s="45">
        <v>87.5</v>
      </c>
      <c r="BV286" s="45">
        <v>90.9</v>
      </c>
      <c r="BW286" s="45">
        <v>95.4</v>
      </c>
      <c r="BX286" s="45">
        <v>84.7</v>
      </c>
      <c r="BY286" s="45">
        <v>88.1</v>
      </c>
      <c r="BZ286" s="45">
        <v>87.3</v>
      </c>
      <c r="CA286" s="45">
        <v>77</v>
      </c>
      <c r="CB286" s="45">
        <v>87.2</v>
      </c>
      <c r="CC286" s="45">
        <v>71</v>
      </c>
      <c r="CD286" s="45">
        <v>74.5</v>
      </c>
      <c r="CE286" s="45">
        <v>84.7</v>
      </c>
      <c r="CF286" s="45">
        <v>78.3</v>
      </c>
      <c r="CG286" s="45">
        <f>AVERAGE(F286:CF286)</f>
        <v>83.05949367088607</v>
      </c>
      <c r="CH286" s="44">
        <f>AVERAGE(I286,L286,N286:O286,R286:S286,W286,Y286,AA286,AE286,AJ286,AL286,AN286:AO286,AS286,AU286:AX286,BB286:BC286,BE286:BF286,BJ286,BL286,BQ286,BZ286:CA286,CC286:CE286)</f>
        <v>80.500000000000028</v>
      </c>
      <c r="CI286" s="42">
        <f t="shared" si="84"/>
        <v>72.3</v>
      </c>
      <c r="CJ286" s="42">
        <f t="shared" si="85"/>
        <v>93.500000000000014</v>
      </c>
    </row>
    <row r="287" spans="2:88" ht="20.399999999999999" x14ac:dyDescent="0.3">
      <c r="B287" s="72">
        <v>284</v>
      </c>
      <c r="C287" s="57" t="s">
        <v>114</v>
      </c>
      <c r="D287" s="63" t="s">
        <v>288</v>
      </c>
      <c r="E287" s="58" t="s">
        <v>127</v>
      </c>
      <c r="F287" s="45">
        <v>304</v>
      </c>
      <c r="G287" s="45">
        <v>278</v>
      </c>
      <c r="H287" s="45">
        <v>293</v>
      </c>
      <c r="I287" s="45">
        <v>333</v>
      </c>
      <c r="J287" s="45">
        <v>206</v>
      </c>
      <c r="K287" s="45">
        <v>251</v>
      </c>
      <c r="L287" s="45">
        <v>346</v>
      </c>
      <c r="M287" s="45">
        <v>271</v>
      </c>
      <c r="N287" s="45">
        <v>354</v>
      </c>
      <c r="O287" s="45">
        <v>279</v>
      </c>
      <c r="P287" s="45">
        <v>239</v>
      </c>
      <c r="Q287" s="45">
        <v>259</v>
      </c>
      <c r="R287" s="45">
        <v>287</v>
      </c>
      <c r="S287" s="45">
        <v>271</v>
      </c>
      <c r="T287" s="45">
        <v>242</v>
      </c>
      <c r="U287" s="45">
        <v>199</v>
      </c>
      <c r="V287" s="45">
        <v>252</v>
      </c>
      <c r="W287" s="45">
        <v>281</v>
      </c>
      <c r="X287" s="45">
        <v>290</v>
      </c>
      <c r="Y287" s="45">
        <v>313</v>
      </c>
      <c r="Z287" s="45">
        <v>294</v>
      </c>
      <c r="AA287" s="45">
        <v>290</v>
      </c>
      <c r="AB287" s="45">
        <v>250</v>
      </c>
      <c r="AC287" s="45">
        <v>280</v>
      </c>
      <c r="AD287" s="45">
        <v>257</v>
      </c>
      <c r="AE287" s="45">
        <v>257</v>
      </c>
      <c r="AF287" s="45">
        <v>298</v>
      </c>
      <c r="AG287" s="45">
        <v>315</v>
      </c>
      <c r="AH287" s="45">
        <v>267</v>
      </c>
      <c r="AI287" s="45">
        <v>260</v>
      </c>
      <c r="AJ287" s="45">
        <v>257</v>
      </c>
      <c r="AK287" s="45">
        <v>228</v>
      </c>
      <c r="AL287" s="45">
        <v>281</v>
      </c>
      <c r="AM287" s="45">
        <v>227</v>
      </c>
      <c r="AN287" s="45">
        <v>290</v>
      </c>
      <c r="AO287" s="45">
        <v>290</v>
      </c>
      <c r="AP287" s="45">
        <v>246</v>
      </c>
      <c r="AQ287" s="45">
        <v>184</v>
      </c>
      <c r="AR287" s="45">
        <v>257</v>
      </c>
      <c r="AS287" s="45">
        <v>316</v>
      </c>
      <c r="AT287" s="45">
        <v>169</v>
      </c>
      <c r="AU287" s="45">
        <v>315</v>
      </c>
      <c r="AV287" s="45">
        <v>292</v>
      </c>
      <c r="AW287" s="45">
        <v>101</v>
      </c>
      <c r="AX287" s="45">
        <v>285</v>
      </c>
      <c r="AY287" s="45">
        <v>182</v>
      </c>
      <c r="AZ287" s="45">
        <v>303</v>
      </c>
      <c r="BA287" s="45">
        <v>286</v>
      </c>
      <c r="BB287" s="45">
        <v>281</v>
      </c>
      <c r="BC287" s="45">
        <v>310</v>
      </c>
      <c r="BD287" s="45">
        <v>283</v>
      </c>
      <c r="BE287" s="45">
        <v>247</v>
      </c>
      <c r="BF287" s="45">
        <v>292</v>
      </c>
      <c r="BG287" s="45">
        <v>236</v>
      </c>
      <c r="BH287" s="45">
        <v>246</v>
      </c>
      <c r="BI287" s="45">
        <v>231</v>
      </c>
      <c r="BJ287" s="45">
        <v>371</v>
      </c>
      <c r="BK287" s="45">
        <v>224</v>
      </c>
      <c r="BL287" s="45">
        <v>394</v>
      </c>
      <c r="BM287" s="45">
        <v>220</v>
      </c>
      <c r="BN287" s="45">
        <v>205</v>
      </c>
      <c r="BO287" s="45">
        <v>218</v>
      </c>
      <c r="BP287" s="45">
        <v>283</v>
      </c>
      <c r="BQ287" s="45">
        <v>248</v>
      </c>
      <c r="BR287" s="45">
        <v>262</v>
      </c>
      <c r="BS287" s="45">
        <v>257</v>
      </c>
      <c r="BT287" s="45">
        <v>227</v>
      </c>
      <c r="BU287" s="45">
        <v>244</v>
      </c>
      <c r="BV287" s="45">
        <v>283</v>
      </c>
      <c r="BW287" s="45">
        <v>301</v>
      </c>
      <c r="BX287" s="45">
        <v>256</v>
      </c>
      <c r="BY287" s="45">
        <v>292</v>
      </c>
      <c r="BZ287" s="45">
        <v>299</v>
      </c>
      <c r="CA287" s="45">
        <v>297</v>
      </c>
      <c r="CB287" s="45">
        <v>252</v>
      </c>
      <c r="CC287" s="45">
        <v>280</v>
      </c>
      <c r="CD287" s="45">
        <v>268</v>
      </c>
      <c r="CE287" s="45">
        <v>311</v>
      </c>
      <c r="CF287" s="45">
        <v>220</v>
      </c>
      <c r="CG287" s="45"/>
      <c r="CH287" s="44">
        <f>AVERAGE(I287,L287,N287:O287,R287:S287,W287,Y287,AA287,AE287,AJ287,AL287,AN287:AO287,AS287,AU287:AX287,BB287:BC287,BE287:BF287,BJ287,BL287,BQ287,BZ287:CA287,CC287:CE287)</f>
        <v>291.48387096774195</v>
      </c>
      <c r="CI287" s="42">
        <f t="shared" si="84"/>
        <v>228.8</v>
      </c>
      <c r="CJ287" s="42">
        <f t="shared" si="85"/>
        <v>327</v>
      </c>
    </row>
    <row r="288" spans="2:88" ht="19.2" x14ac:dyDescent="0.3">
      <c r="B288" s="72">
        <v>285</v>
      </c>
      <c r="C288" s="57" t="s">
        <v>114</v>
      </c>
      <c r="D288" s="63" t="s">
        <v>289</v>
      </c>
      <c r="E288" s="58" t="s">
        <v>204</v>
      </c>
      <c r="F288" s="42"/>
      <c r="G288" s="42"/>
      <c r="H288" s="42"/>
      <c r="I288" s="42">
        <v>28.3</v>
      </c>
      <c r="J288" s="42"/>
      <c r="K288" s="42"/>
      <c r="L288" s="42">
        <v>21</v>
      </c>
      <c r="M288" s="42"/>
      <c r="N288" s="42">
        <v>28.1</v>
      </c>
      <c r="O288" s="42">
        <v>6.2</v>
      </c>
      <c r="P288" s="42"/>
      <c r="Q288" s="42"/>
      <c r="R288" s="42">
        <v>29.6</v>
      </c>
      <c r="S288" s="42">
        <v>12.6</v>
      </c>
      <c r="T288" s="42"/>
      <c r="U288" s="42"/>
      <c r="V288" s="42"/>
      <c r="W288" s="42">
        <v>17.3</v>
      </c>
      <c r="X288" s="42"/>
      <c r="Y288" s="42"/>
      <c r="Z288" s="42"/>
      <c r="AA288" s="42">
        <v>22.3</v>
      </c>
      <c r="AB288" s="42"/>
      <c r="AC288" s="42"/>
      <c r="AD288" s="42"/>
      <c r="AE288" s="42">
        <v>8.1999999999999993</v>
      </c>
      <c r="AF288" s="42">
        <v>10.9</v>
      </c>
      <c r="AG288" s="42"/>
      <c r="AH288" s="42"/>
      <c r="AI288" s="42"/>
      <c r="AJ288" s="42">
        <v>7.6</v>
      </c>
      <c r="AK288" s="42"/>
      <c r="AL288" s="42">
        <v>7.9</v>
      </c>
      <c r="AM288" s="42"/>
      <c r="AN288" s="42">
        <v>142</v>
      </c>
      <c r="AO288" s="42">
        <v>24.2</v>
      </c>
      <c r="AP288" s="42"/>
      <c r="AQ288" s="42"/>
      <c r="AR288" s="42"/>
      <c r="AS288" s="42">
        <v>32.5</v>
      </c>
      <c r="AT288" s="42"/>
      <c r="AU288" s="42">
        <v>7.2</v>
      </c>
      <c r="AV288" s="42">
        <v>32.200000000000003</v>
      </c>
      <c r="AW288" s="42">
        <v>12.9</v>
      </c>
      <c r="AX288" s="42">
        <v>6.3</v>
      </c>
      <c r="AY288" s="42"/>
      <c r="AZ288" s="42"/>
      <c r="BA288" s="42"/>
      <c r="BB288" s="42">
        <v>19.399999999999999</v>
      </c>
      <c r="BC288" s="42">
        <v>11.9</v>
      </c>
      <c r="BD288" s="42"/>
      <c r="BE288" s="42">
        <v>13.3</v>
      </c>
      <c r="BF288" s="42">
        <v>28.1</v>
      </c>
      <c r="BG288" s="42"/>
      <c r="BH288" s="42"/>
      <c r="BI288" s="42"/>
      <c r="BJ288" s="42">
        <v>49.1</v>
      </c>
      <c r="BK288" s="42"/>
      <c r="BL288" s="42">
        <v>16.2</v>
      </c>
      <c r="BM288" s="42"/>
      <c r="BN288" s="42"/>
      <c r="BO288" s="42"/>
      <c r="BP288" s="42"/>
      <c r="BQ288" s="42">
        <v>25</v>
      </c>
      <c r="BR288" s="42"/>
      <c r="BS288" s="42"/>
      <c r="BT288" s="42"/>
      <c r="BU288" s="42"/>
      <c r="BV288" s="42"/>
      <c r="BW288" s="42"/>
      <c r="BX288" s="42"/>
      <c r="BY288" s="42"/>
      <c r="BZ288" s="42">
        <v>22.9</v>
      </c>
      <c r="CA288" s="42">
        <v>18.8</v>
      </c>
      <c r="CB288" s="42"/>
      <c r="CC288" s="42">
        <v>3.1</v>
      </c>
      <c r="CD288" s="42">
        <v>18.5</v>
      </c>
      <c r="CE288" s="42">
        <v>77.2</v>
      </c>
      <c r="CF288" s="42"/>
      <c r="CG288" s="42"/>
      <c r="CH288" s="47"/>
      <c r="CI288" s="42"/>
      <c r="CJ288" s="42"/>
    </row>
    <row r="289" spans="1:88" x14ac:dyDescent="0.3">
      <c r="B289" s="72">
        <v>286</v>
      </c>
      <c r="C289" s="57" t="s">
        <v>114</v>
      </c>
      <c r="D289" s="63"/>
      <c r="E289" s="58"/>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7"/>
      <c r="CI289" s="42"/>
      <c r="CJ289" s="42"/>
    </row>
    <row r="290" spans="1:88" x14ac:dyDescent="0.3">
      <c r="B290" s="72">
        <v>287</v>
      </c>
      <c r="C290" s="57" t="s">
        <v>114</v>
      </c>
      <c r="D290" s="63"/>
      <c r="E290" s="58"/>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c r="BC290" s="42"/>
      <c r="BD290" s="42"/>
      <c r="BE290" s="42"/>
      <c r="BF290" s="42"/>
      <c r="BG290" s="42"/>
      <c r="BH290" s="42"/>
      <c r="BI290" s="42"/>
      <c r="BJ290" s="42"/>
      <c r="BK290" s="42"/>
      <c r="BL290" s="42"/>
      <c r="BM290" s="42"/>
      <c r="BN290" s="42"/>
      <c r="BO290" s="42"/>
      <c r="BP290" s="42"/>
      <c r="BQ290" s="42"/>
      <c r="BR290" s="42"/>
      <c r="BS290" s="42"/>
      <c r="BT290" s="42"/>
      <c r="BU290" s="42"/>
      <c r="BV290" s="42"/>
      <c r="BW290" s="42"/>
      <c r="BX290" s="42"/>
      <c r="BY290" s="42"/>
      <c r="BZ290" s="42"/>
      <c r="CA290" s="42"/>
      <c r="CB290" s="42"/>
      <c r="CC290" s="42"/>
      <c r="CD290" s="42"/>
      <c r="CE290" s="42"/>
      <c r="CF290" s="42"/>
      <c r="CG290" s="42"/>
      <c r="CH290" s="47"/>
      <c r="CI290" s="42"/>
      <c r="CJ290" s="42"/>
    </row>
    <row r="291" spans="1:88" x14ac:dyDescent="0.3">
      <c r="B291" s="72">
        <v>288</v>
      </c>
      <c r="C291" s="57" t="s">
        <v>130</v>
      </c>
      <c r="D291" s="67" t="s">
        <v>131</v>
      </c>
      <c r="E291" s="58"/>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42"/>
      <c r="BG291" s="42"/>
      <c r="BH291" s="42"/>
      <c r="BI291" s="42"/>
      <c r="BJ291" s="42"/>
      <c r="BK291" s="42"/>
      <c r="BL291" s="42"/>
      <c r="BM291" s="42"/>
      <c r="BN291" s="42"/>
      <c r="BO291" s="42"/>
      <c r="BP291" s="42"/>
      <c r="BQ291" s="42"/>
      <c r="BR291" s="42"/>
      <c r="BS291" s="42"/>
      <c r="BT291" s="42"/>
      <c r="BU291" s="42"/>
      <c r="BV291" s="42"/>
      <c r="BW291" s="42"/>
      <c r="BX291" s="42"/>
      <c r="BY291" s="42"/>
      <c r="BZ291" s="42"/>
      <c r="CA291" s="42"/>
      <c r="CB291" s="42"/>
      <c r="CC291" s="42"/>
      <c r="CD291" s="42"/>
      <c r="CE291" s="42"/>
      <c r="CF291" s="42"/>
      <c r="CG291" s="42"/>
      <c r="CH291" s="44"/>
      <c r="CI291" s="42"/>
      <c r="CJ291" s="42"/>
    </row>
    <row r="292" spans="1:88" x14ac:dyDescent="0.3">
      <c r="B292" s="72">
        <v>289</v>
      </c>
      <c r="C292" s="57" t="s">
        <v>130</v>
      </c>
      <c r="D292" s="63" t="s">
        <v>212</v>
      </c>
      <c r="E292" s="60" t="s">
        <v>205</v>
      </c>
      <c r="F292" s="44">
        <v>69.88</v>
      </c>
      <c r="G292" s="44">
        <v>77.39</v>
      </c>
      <c r="H292" s="44">
        <v>78.89</v>
      </c>
      <c r="I292" s="44">
        <v>82.87</v>
      </c>
      <c r="J292" s="44">
        <v>85.77</v>
      </c>
      <c r="K292" s="44">
        <v>76.83</v>
      </c>
      <c r="L292" s="44">
        <v>79.64</v>
      </c>
      <c r="M292" s="44">
        <v>88.54</v>
      </c>
      <c r="N292" s="44">
        <v>82.03</v>
      </c>
      <c r="O292" s="44">
        <v>75.94</v>
      </c>
      <c r="P292" s="44">
        <v>82.9</v>
      </c>
      <c r="Q292" s="44">
        <v>79.819999999999993</v>
      </c>
      <c r="R292" s="44">
        <v>81.849999999999994</v>
      </c>
      <c r="S292" s="44">
        <v>84.02</v>
      </c>
      <c r="T292" s="44">
        <v>79.180000000000007</v>
      </c>
      <c r="U292" s="44">
        <v>81.819999999999993</v>
      </c>
      <c r="V292" s="44">
        <v>75.05</v>
      </c>
      <c r="W292" s="44">
        <v>78.5</v>
      </c>
      <c r="X292" s="44">
        <v>67.28</v>
      </c>
      <c r="Y292" s="44">
        <v>79.290000000000006</v>
      </c>
      <c r="Z292" s="44">
        <v>78.209999999999994</v>
      </c>
      <c r="AA292" s="44">
        <v>76.02</v>
      </c>
      <c r="AB292" s="44">
        <v>82.64</v>
      </c>
      <c r="AC292" s="44">
        <v>72.92</v>
      </c>
      <c r="AD292" s="44">
        <v>80.23</v>
      </c>
      <c r="AE292" s="44">
        <v>78.59</v>
      </c>
      <c r="AF292" s="44">
        <v>79.400000000000006</v>
      </c>
      <c r="AG292" s="44">
        <v>82.99</v>
      </c>
      <c r="AH292" s="44">
        <v>77.680000000000007</v>
      </c>
      <c r="AI292" s="44">
        <v>85.53</v>
      </c>
      <c r="AJ292" s="44">
        <v>77.959999999999994</v>
      </c>
      <c r="AK292" s="44">
        <v>81.709999999999994</v>
      </c>
      <c r="AL292" s="44">
        <v>80.150000000000006</v>
      </c>
      <c r="AM292" s="44">
        <v>84.99</v>
      </c>
      <c r="AN292" s="44">
        <v>81.22</v>
      </c>
      <c r="AO292" s="44">
        <v>83.36</v>
      </c>
      <c r="AP292" s="44">
        <v>86.9</v>
      </c>
      <c r="AQ292" s="44">
        <v>72.03</v>
      </c>
      <c r="AR292" s="44">
        <v>88.44</v>
      </c>
      <c r="AS292" s="44">
        <v>82.71</v>
      </c>
      <c r="AT292" s="44">
        <v>66.819999999999993</v>
      </c>
      <c r="AU292" s="44">
        <v>73.34</v>
      </c>
      <c r="AV292" s="44">
        <v>79.12</v>
      </c>
      <c r="AW292" s="44">
        <v>79.430000000000007</v>
      </c>
      <c r="AX292" s="44">
        <v>82.82</v>
      </c>
      <c r="AY292" s="44">
        <v>85.26</v>
      </c>
      <c r="AZ292" s="44">
        <v>82.74</v>
      </c>
      <c r="BA292" s="44">
        <v>77.98</v>
      </c>
      <c r="BB292" s="44">
        <v>71.98</v>
      </c>
      <c r="BC292" s="44">
        <v>78.2</v>
      </c>
      <c r="BD292" s="44">
        <v>77.959999999999994</v>
      </c>
      <c r="BE292" s="44">
        <v>81.3</v>
      </c>
      <c r="BF292" s="44">
        <v>83.33</v>
      </c>
      <c r="BG292" s="44">
        <v>75.31</v>
      </c>
      <c r="BH292" s="44">
        <v>76.510000000000005</v>
      </c>
      <c r="BI292" s="44">
        <v>81.069999999999993</v>
      </c>
      <c r="BJ292" s="44">
        <v>77.400000000000006</v>
      </c>
      <c r="BK292" s="44">
        <v>87.21</v>
      </c>
      <c r="BL292" s="44">
        <v>78.7</v>
      </c>
      <c r="BM292" s="44">
        <v>77.41</v>
      </c>
      <c r="BN292" s="44">
        <v>74.930000000000007</v>
      </c>
      <c r="BO292" s="44">
        <v>72.13</v>
      </c>
      <c r="BP292" s="44">
        <v>73.13</v>
      </c>
      <c r="BQ292" s="44">
        <v>82.72</v>
      </c>
      <c r="BR292" s="44">
        <v>76.95</v>
      </c>
      <c r="BS292" s="44">
        <v>81.95</v>
      </c>
      <c r="BT292" s="44">
        <v>85.97</v>
      </c>
      <c r="BU292" s="44">
        <v>83.32</v>
      </c>
      <c r="BV292" s="44">
        <v>77.790000000000006</v>
      </c>
      <c r="BW292" s="44">
        <v>79.94</v>
      </c>
      <c r="BX292" s="44">
        <v>79.58</v>
      </c>
      <c r="BY292" s="44">
        <v>82.31</v>
      </c>
      <c r="BZ292" s="44">
        <v>71.209999999999994</v>
      </c>
      <c r="CA292" s="44">
        <v>82.33</v>
      </c>
      <c r="CB292" s="44">
        <v>79.819999999999993</v>
      </c>
      <c r="CC292" s="44">
        <v>77.08</v>
      </c>
      <c r="CD292" s="44">
        <v>79.61</v>
      </c>
      <c r="CE292" s="44">
        <v>81.12</v>
      </c>
      <c r="CF292" s="44">
        <v>91.67</v>
      </c>
      <c r="CG292" s="44">
        <v>79.599999999999994</v>
      </c>
      <c r="CH292" s="44">
        <f>AVERAGE(I292,L292,N292:O292,R292:S292,W292,Y292,AA292,AE292,AJ292,AL292,AN292:AO292,AS292,AU292:AX292,BB292:BC292,BE292:BF292,BJ292,BL292,BQ292,BZ292:CA292,CC292:CE292)</f>
        <v>79.478709677419346</v>
      </c>
      <c r="CI292" s="42">
        <f t="shared" ref="CI292:CI298" si="86">AVERAGE(T292,AE292,O292,AQ292,AY292)</f>
        <v>78.2</v>
      </c>
      <c r="CJ292" s="42">
        <f t="shared" ref="CJ292:CJ298" si="87">AVERAGE(L292,N292,AS292,BJ292,BQ292)</f>
        <v>80.900000000000006</v>
      </c>
    </row>
    <row r="293" spans="1:88" x14ac:dyDescent="0.3">
      <c r="B293" s="72">
        <v>290</v>
      </c>
      <c r="C293" s="57" t="s">
        <v>130</v>
      </c>
      <c r="D293" s="63" t="s">
        <v>213</v>
      </c>
      <c r="E293" s="60" t="s">
        <v>205</v>
      </c>
      <c r="F293" s="44">
        <v>47.04</v>
      </c>
      <c r="G293" s="44">
        <v>46.74</v>
      </c>
      <c r="H293" s="44">
        <v>46.84</v>
      </c>
      <c r="I293" s="44">
        <v>58.47</v>
      </c>
      <c r="J293" s="44">
        <v>54.7</v>
      </c>
      <c r="K293" s="44">
        <v>50.2</v>
      </c>
      <c r="L293" s="44">
        <v>55.42</v>
      </c>
      <c r="M293" s="44">
        <v>61.57</v>
      </c>
      <c r="N293" s="44">
        <v>54.73</v>
      </c>
      <c r="O293" s="44">
        <v>65.59</v>
      </c>
      <c r="P293" s="44">
        <v>56.09</v>
      </c>
      <c r="Q293" s="44">
        <v>55.87</v>
      </c>
      <c r="R293" s="44">
        <v>59.36</v>
      </c>
      <c r="S293" s="44">
        <v>60.86</v>
      </c>
      <c r="T293" s="44">
        <v>50.55</v>
      </c>
      <c r="U293" s="44">
        <v>50.44</v>
      </c>
      <c r="V293" s="44">
        <v>50.84</v>
      </c>
      <c r="W293" s="44">
        <v>55.85</v>
      </c>
      <c r="X293" s="44">
        <v>45.7</v>
      </c>
      <c r="Y293" s="44">
        <v>57.22</v>
      </c>
      <c r="Z293" s="44">
        <v>55.71</v>
      </c>
      <c r="AA293" s="44">
        <v>52.68</v>
      </c>
      <c r="AB293" s="44">
        <v>51.24</v>
      </c>
      <c r="AC293" s="44">
        <v>51.94</v>
      </c>
      <c r="AD293" s="44">
        <v>48.11</v>
      </c>
      <c r="AE293" s="44">
        <v>64.31</v>
      </c>
      <c r="AF293" s="44">
        <v>53.32</v>
      </c>
      <c r="AG293" s="44">
        <v>62</v>
      </c>
      <c r="AH293" s="44">
        <v>44.13</v>
      </c>
      <c r="AI293" s="44">
        <v>53.8</v>
      </c>
      <c r="AJ293" s="44">
        <v>54.77</v>
      </c>
      <c r="AK293" s="44">
        <v>54.35</v>
      </c>
      <c r="AL293" s="44">
        <v>65.69</v>
      </c>
      <c r="AM293" s="44">
        <v>55.6</v>
      </c>
      <c r="AN293" s="44">
        <v>55.1</v>
      </c>
      <c r="AO293" s="44">
        <v>59.24</v>
      </c>
      <c r="AP293" s="44">
        <v>54.29</v>
      </c>
      <c r="AQ293" s="44">
        <v>59.69</v>
      </c>
      <c r="AR293" s="44">
        <v>56.62</v>
      </c>
      <c r="AS293" s="44">
        <v>61.85</v>
      </c>
      <c r="AT293" s="44">
        <v>41.84</v>
      </c>
      <c r="AU293" s="44">
        <v>52.82</v>
      </c>
      <c r="AV293" s="44">
        <v>54.48</v>
      </c>
      <c r="AW293" s="44">
        <v>52.54</v>
      </c>
      <c r="AX293" s="44">
        <v>62.6</v>
      </c>
      <c r="AY293" s="44">
        <v>53.57</v>
      </c>
      <c r="AZ293" s="44">
        <v>59.13</v>
      </c>
      <c r="BA293" s="44">
        <v>55.36</v>
      </c>
      <c r="BB293" s="44">
        <v>56.83</v>
      </c>
      <c r="BC293" s="44">
        <v>55.62</v>
      </c>
      <c r="BD293" s="44">
        <v>52.2</v>
      </c>
      <c r="BE293" s="44">
        <v>59.54</v>
      </c>
      <c r="BF293" s="44">
        <v>58.36</v>
      </c>
      <c r="BG293" s="44">
        <v>44.83</v>
      </c>
      <c r="BH293" s="44">
        <v>46.13</v>
      </c>
      <c r="BI293" s="44">
        <v>57.76</v>
      </c>
      <c r="BJ293" s="44">
        <v>50.9</v>
      </c>
      <c r="BK293" s="44">
        <v>52.27</v>
      </c>
      <c r="BL293" s="44">
        <v>52.55</v>
      </c>
      <c r="BM293" s="44">
        <v>53.02</v>
      </c>
      <c r="BN293" s="44">
        <v>55.13</v>
      </c>
      <c r="BO293" s="44">
        <v>44.11</v>
      </c>
      <c r="BP293" s="44">
        <v>55.09</v>
      </c>
      <c r="BQ293" s="44">
        <v>58.66</v>
      </c>
      <c r="BR293" s="44">
        <v>58.22</v>
      </c>
      <c r="BS293" s="44">
        <v>46.23</v>
      </c>
      <c r="BT293" s="44">
        <v>52.68</v>
      </c>
      <c r="BU293" s="44">
        <v>52.87</v>
      </c>
      <c r="BV293" s="44">
        <v>51.77</v>
      </c>
      <c r="BW293" s="44">
        <v>54.54</v>
      </c>
      <c r="BX293" s="44">
        <v>58.29</v>
      </c>
      <c r="BY293" s="44">
        <v>56.28</v>
      </c>
      <c r="BZ293" s="44">
        <v>52.41</v>
      </c>
      <c r="CA293" s="44">
        <v>67.97</v>
      </c>
      <c r="CB293" s="44">
        <v>58.18</v>
      </c>
      <c r="CC293" s="44">
        <v>60.58</v>
      </c>
      <c r="CD293" s="44">
        <v>52.77</v>
      </c>
      <c r="CE293" s="44">
        <v>52.39</v>
      </c>
      <c r="CF293" s="44">
        <v>49.66</v>
      </c>
      <c r="CG293" s="44">
        <v>56.79</v>
      </c>
      <c r="CH293" s="44">
        <f>AVERAGE(I293,L293,N293:O293,R293:S293,W293,Y293,AA293,AE293,AJ293,AL293,AN293:AO293,AS293,AU293:AX293,BB293:BC293,BE293:BF293,BJ293,BL293,BQ293,BZ293:CA293,CC293:CE293)</f>
        <v>57.489032258064519</v>
      </c>
      <c r="CI293" s="42">
        <f t="shared" si="86"/>
        <v>58.741999999999997</v>
      </c>
      <c r="CJ293" s="42">
        <f t="shared" si="87"/>
        <v>56.311999999999998</v>
      </c>
    </row>
    <row r="294" spans="1:88" x14ac:dyDescent="0.3">
      <c r="B294" s="72">
        <v>291</v>
      </c>
      <c r="C294" s="57" t="s">
        <v>130</v>
      </c>
      <c r="D294" s="63" t="s">
        <v>214</v>
      </c>
      <c r="E294" s="60" t="s">
        <v>205</v>
      </c>
      <c r="F294" s="44">
        <v>45.41</v>
      </c>
      <c r="G294" s="44">
        <v>45.81</v>
      </c>
      <c r="H294" s="44">
        <v>43.51</v>
      </c>
      <c r="I294" s="44">
        <v>47.88</v>
      </c>
      <c r="J294" s="44">
        <v>51.05</v>
      </c>
      <c r="K294" s="44">
        <v>48.72</v>
      </c>
      <c r="L294" s="44">
        <v>43.37</v>
      </c>
      <c r="M294" s="44">
        <v>60.97</v>
      </c>
      <c r="N294" s="44">
        <v>48.38</v>
      </c>
      <c r="O294" s="44">
        <v>61.59</v>
      </c>
      <c r="P294" s="44">
        <v>50.59</v>
      </c>
      <c r="Q294" s="44">
        <v>59.62</v>
      </c>
      <c r="R294" s="44">
        <v>53.68</v>
      </c>
      <c r="S294" s="44">
        <v>57.05</v>
      </c>
      <c r="T294" s="44">
        <v>45.59</v>
      </c>
      <c r="U294" s="44">
        <v>51.24</v>
      </c>
      <c r="V294" s="44">
        <v>48.66</v>
      </c>
      <c r="W294" s="44">
        <v>46.93</v>
      </c>
      <c r="X294" s="44">
        <v>44.22</v>
      </c>
      <c r="Y294" s="44">
        <v>52.33</v>
      </c>
      <c r="Z294" s="44">
        <v>53.35</v>
      </c>
      <c r="AA294" s="44">
        <v>46.42</v>
      </c>
      <c r="AB294" s="44">
        <v>47.78</v>
      </c>
      <c r="AC294" s="44">
        <v>47.52</v>
      </c>
      <c r="AD294" s="44">
        <v>43.67</v>
      </c>
      <c r="AE294" s="44">
        <v>55.75</v>
      </c>
      <c r="AF294" s="44">
        <v>45.83</v>
      </c>
      <c r="AG294" s="44">
        <v>55.12</v>
      </c>
      <c r="AH294" s="44">
        <v>48.42</v>
      </c>
      <c r="AI294" s="44">
        <v>51.1</v>
      </c>
      <c r="AJ294" s="44">
        <v>47.43</v>
      </c>
      <c r="AK294" s="44">
        <v>45.5</v>
      </c>
      <c r="AL294" s="44">
        <v>60.12</v>
      </c>
      <c r="AM294" s="44">
        <v>47.57</v>
      </c>
      <c r="AN294" s="44">
        <v>45.47</v>
      </c>
      <c r="AO294" s="44">
        <v>50.73</v>
      </c>
      <c r="AP294" s="44">
        <v>53.21</v>
      </c>
      <c r="AQ294" s="44">
        <v>55.01</v>
      </c>
      <c r="AR294" s="44">
        <v>54</v>
      </c>
      <c r="AS294" s="44">
        <v>53.75</v>
      </c>
      <c r="AT294" s="44">
        <v>39.94</v>
      </c>
      <c r="AU294" s="44">
        <v>46.35</v>
      </c>
      <c r="AV294" s="44">
        <v>49.85</v>
      </c>
      <c r="AW294" s="44">
        <v>44.19</v>
      </c>
      <c r="AX294" s="44">
        <v>56.86</v>
      </c>
      <c r="AY294" s="44">
        <v>49.72</v>
      </c>
      <c r="AZ294" s="44">
        <v>57.96</v>
      </c>
      <c r="BA294" s="44">
        <v>54.87</v>
      </c>
      <c r="BB294" s="44">
        <v>50.83</v>
      </c>
      <c r="BC294" s="44">
        <v>47.63</v>
      </c>
      <c r="BD294" s="44">
        <v>56.75</v>
      </c>
      <c r="BE294" s="44">
        <v>52.8</v>
      </c>
      <c r="BF294" s="44">
        <v>50.18</v>
      </c>
      <c r="BG294" s="44">
        <v>41.25</v>
      </c>
      <c r="BH294" s="44">
        <v>40.74</v>
      </c>
      <c r="BI294" s="44">
        <v>50.42</v>
      </c>
      <c r="BJ294" s="44">
        <v>43.74</v>
      </c>
      <c r="BK294" s="44">
        <v>47.17</v>
      </c>
      <c r="BL294" s="44">
        <v>44.98</v>
      </c>
      <c r="BM294" s="44">
        <v>51.27</v>
      </c>
      <c r="BN294" s="44">
        <v>47.48</v>
      </c>
      <c r="BO294" s="44">
        <v>43.55</v>
      </c>
      <c r="BP294" s="44">
        <v>49.58</v>
      </c>
      <c r="BQ294" s="44">
        <v>49.78</v>
      </c>
      <c r="BR294" s="44">
        <v>53.62</v>
      </c>
      <c r="BS294" s="44">
        <v>38.409999999999997</v>
      </c>
      <c r="BT294" s="44">
        <v>58.16</v>
      </c>
      <c r="BU294" s="44">
        <v>47.43</v>
      </c>
      <c r="BV294" s="44">
        <v>46.55</v>
      </c>
      <c r="BW294" s="44">
        <v>48.78</v>
      </c>
      <c r="BX294" s="44">
        <v>51.75</v>
      </c>
      <c r="BY294" s="44">
        <v>50.83</v>
      </c>
      <c r="BZ294" s="44">
        <v>45.35</v>
      </c>
      <c r="CA294" s="44">
        <v>64.17</v>
      </c>
      <c r="CB294" s="44">
        <v>52.37</v>
      </c>
      <c r="CC294" s="44">
        <v>54.4</v>
      </c>
      <c r="CD294" s="44">
        <v>49.4</v>
      </c>
      <c r="CE294" s="44">
        <v>48.48</v>
      </c>
      <c r="CF294" s="44">
        <v>56.34</v>
      </c>
      <c r="CG294" s="44">
        <v>50.72</v>
      </c>
      <c r="CH294" s="44">
        <f>AVERAGE(I294,L294,N294:O294,R294:S294,W294,Y294,AA294,AE294,AJ294,AL294,AN294:AO294,AS294,AU294:AX294,BB294:BC294,BE294:BF294,BJ294,BL294,BQ294,BZ294:CA294,CC294:CE294)</f>
        <v>50.640967741935498</v>
      </c>
      <c r="CI294" s="42">
        <f t="shared" si="86"/>
        <v>53.531999999999996</v>
      </c>
      <c r="CJ294" s="42">
        <f t="shared" si="87"/>
        <v>47.804000000000002</v>
      </c>
    </row>
    <row r="295" spans="1:88" x14ac:dyDescent="0.3">
      <c r="B295" s="72">
        <v>292</v>
      </c>
      <c r="C295" s="57" t="s">
        <v>130</v>
      </c>
      <c r="D295" s="63" t="s">
        <v>215</v>
      </c>
      <c r="E295" s="60" t="s">
        <v>205</v>
      </c>
      <c r="F295" s="44">
        <v>86.21</v>
      </c>
      <c r="G295" s="44">
        <v>73.819999999999993</v>
      </c>
      <c r="H295" s="44">
        <v>74.489999999999995</v>
      </c>
      <c r="I295" s="44">
        <v>83.15</v>
      </c>
      <c r="J295" s="44">
        <v>68.7</v>
      </c>
      <c r="K295" s="44">
        <v>72.84</v>
      </c>
      <c r="L295" s="44">
        <v>78.400000000000006</v>
      </c>
      <c r="M295" s="44">
        <v>85.99</v>
      </c>
      <c r="N295" s="44">
        <v>89.95</v>
      </c>
      <c r="O295" s="44">
        <v>74.41</v>
      </c>
      <c r="P295" s="44">
        <v>75</v>
      </c>
      <c r="Q295" s="44">
        <v>82.06</v>
      </c>
      <c r="R295" s="44">
        <v>63.93</v>
      </c>
      <c r="S295" s="44">
        <v>74.459999999999994</v>
      </c>
      <c r="T295" s="44">
        <v>80.510000000000005</v>
      </c>
      <c r="U295" s="44">
        <v>75.11</v>
      </c>
      <c r="V295" s="44">
        <v>77.23</v>
      </c>
      <c r="W295" s="44">
        <v>81.02</v>
      </c>
      <c r="X295" s="44">
        <v>79.430000000000007</v>
      </c>
      <c r="Y295" s="44">
        <v>69.099999999999994</v>
      </c>
      <c r="Z295" s="44">
        <v>79.680000000000007</v>
      </c>
      <c r="AA295" s="44">
        <v>85.06</v>
      </c>
      <c r="AB295" s="44">
        <v>76.81</v>
      </c>
      <c r="AC295" s="44">
        <v>79.489999999999995</v>
      </c>
      <c r="AD295" s="44">
        <v>83.95</v>
      </c>
      <c r="AE295" s="44">
        <v>91.31</v>
      </c>
      <c r="AF295" s="44">
        <v>80.599999999999994</v>
      </c>
      <c r="AG295" s="44">
        <v>76.37</v>
      </c>
      <c r="AH295" s="44">
        <v>70.09</v>
      </c>
      <c r="AI295" s="44">
        <v>79.25</v>
      </c>
      <c r="AJ295" s="44">
        <v>81.63</v>
      </c>
      <c r="AK295" s="44">
        <v>82.51</v>
      </c>
      <c r="AL295" s="44">
        <v>79.540000000000006</v>
      </c>
      <c r="AM295" s="44">
        <v>76.44</v>
      </c>
      <c r="AN295" s="44">
        <v>80.94</v>
      </c>
      <c r="AO295" s="44">
        <v>74.459999999999994</v>
      </c>
      <c r="AP295" s="44">
        <v>78.17</v>
      </c>
      <c r="AQ295" s="44">
        <v>80.44</v>
      </c>
      <c r="AR295" s="44">
        <v>77.13</v>
      </c>
      <c r="AS295" s="44">
        <v>87.61</v>
      </c>
      <c r="AT295" s="44">
        <v>82.72</v>
      </c>
      <c r="AU295" s="44">
        <v>82.79</v>
      </c>
      <c r="AV295" s="44">
        <v>66.959999999999994</v>
      </c>
      <c r="AW295" s="44">
        <v>90.27</v>
      </c>
      <c r="AX295" s="44">
        <v>80.94</v>
      </c>
      <c r="AY295" s="44">
        <v>79.08</v>
      </c>
      <c r="AZ295" s="44">
        <v>81.33</v>
      </c>
      <c r="BA295" s="44">
        <v>87.91</v>
      </c>
      <c r="BB295" s="44">
        <v>88.57</v>
      </c>
      <c r="BC295" s="44">
        <v>83.49</v>
      </c>
      <c r="BD295" s="44">
        <v>77.92</v>
      </c>
      <c r="BE295" s="44">
        <v>73.06</v>
      </c>
      <c r="BF295" s="44">
        <v>68.86</v>
      </c>
      <c r="BG295" s="44">
        <v>77.69</v>
      </c>
      <c r="BH295" s="44">
        <v>77.930000000000007</v>
      </c>
      <c r="BI295" s="44">
        <v>77.09</v>
      </c>
      <c r="BJ295" s="44">
        <v>77.400000000000006</v>
      </c>
      <c r="BK295" s="44">
        <v>76.150000000000006</v>
      </c>
      <c r="BL295" s="44">
        <v>76.58</v>
      </c>
      <c r="BM295" s="44">
        <v>81.2</v>
      </c>
      <c r="BN295" s="44">
        <v>83.23</v>
      </c>
      <c r="BO295" s="44">
        <v>76.36</v>
      </c>
      <c r="BP295" s="44">
        <v>80.09</v>
      </c>
      <c r="BQ295" s="44">
        <v>83.07</v>
      </c>
      <c r="BR295" s="44">
        <v>77.489999999999995</v>
      </c>
      <c r="BS295" s="44">
        <v>84.18</v>
      </c>
      <c r="BT295" s="44">
        <v>81.56</v>
      </c>
      <c r="BU295" s="44">
        <v>79.97</v>
      </c>
      <c r="BV295" s="44">
        <v>86.91</v>
      </c>
      <c r="BW295" s="44">
        <v>82.5</v>
      </c>
      <c r="BX295" s="44">
        <v>74.989999999999995</v>
      </c>
      <c r="BY295" s="44">
        <v>76.819999999999993</v>
      </c>
      <c r="BZ295" s="44">
        <v>85.58</v>
      </c>
      <c r="CA295" s="44">
        <v>72.37</v>
      </c>
      <c r="CB295" s="44">
        <v>87.09</v>
      </c>
      <c r="CC295" s="44">
        <v>82.46</v>
      </c>
      <c r="CD295" s="44">
        <v>85.37</v>
      </c>
      <c r="CE295" s="44">
        <v>77.38</v>
      </c>
      <c r="CF295" s="44">
        <v>87.64</v>
      </c>
      <c r="CG295" s="44">
        <v>79.23</v>
      </c>
      <c r="CH295" s="44">
        <f>AVERAGE(I295,L295,N295:O295,R295:S295,W295,Y295,AA295,AE295,AJ295,AL295,AN295:AO295,AS295,AU295:AX295,BB295:BC295,BE295:BF295,BJ295,BL295,BQ295,BZ295:CA295,CC295:CE295)</f>
        <v>79.681290322580622</v>
      </c>
      <c r="CI295" s="42">
        <f t="shared" si="86"/>
        <v>81.149999999999991</v>
      </c>
      <c r="CJ295" s="42">
        <f t="shared" si="87"/>
        <v>83.286000000000001</v>
      </c>
    </row>
    <row r="296" spans="1:88" ht="20.399999999999999" x14ac:dyDescent="0.3">
      <c r="A296" s="64"/>
      <c r="B296" s="72">
        <v>293</v>
      </c>
      <c r="C296" s="57" t="s">
        <v>130</v>
      </c>
      <c r="D296" s="63" t="s">
        <v>312</v>
      </c>
      <c r="E296" s="60" t="s">
        <v>291</v>
      </c>
      <c r="F296" s="44">
        <v>25.470600000000001</v>
      </c>
      <c r="G296" s="44">
        <v>22.800599999999999</v>
      </c>
      <c r="H296" s="44">
        <v>17.635300000000001</v>
      </c>
      <c r="I296" s="44">
        <v>37.0197</v>
      </c>
      <c r="J296" s="44">
        <v>14.0807</v>
      </c>
      <c r="K296" s="44">
        <v>17.9572</v>
      </c>
      <c r="L296" s="44">
        <v>27.607500000000002</v>
      </c>
      <c r="M296" s="44">
        <v>27.002300000000002</v>
      </c>
      <c r="N296" s="44">
        <v>31.931699999999999</v>
      </c>
      <c r="O296" s="44">
        <v>28.075600000000001</v>
      </c>
      <c r="P296" s="44">
        <v>10.334300000000001</v>
      </c>
      <c r="Q296" s="44">
        <v>11.075100000000001</v>
      </c>
      <c r="R296" s="44">
        <v>15.127000000000001</v>
      </c>
      <c r="S296" s="44">
        <v>21.875800000000002</v>
      </c>
      <c r="T296" s="44">
        <v>11.887</v>
      </c>
      <c r="U296" s="44">
        <v>14.423</v>
      </c>
      <c r="V296" s="44">
        <v>17.9513</v>
      </c>
      <c r="W296" s="44">
        <v>22.639800000000001</v>
      </c>
      <c r="X296" s="44">
        <v>8.5195000000000007</v>
      </c>
      <c r="Y296" s="44">
        <v>28.411200000000001</v>
      </c>
      <c r="Z296" s="44">
        <v>9.4688999999999997</v>
      </c>
      <c r="AA296" s="44">
        <v>31.120100000000001</v>
      </c>
      <c r="AB296" s="44">
        <v>8.6052999999999997</v>
      </c>
      <c r="AC296" s="44">
        <v>19.3306</v>
      </c>
      <c r="AD296" s="44">
        <v>17.934000000000001</v>
      </c>
      <c r="AE296" s="44">
        <v>18.7532</v>
      </c>
      <c r="AF296" s="44">
        <v>34.033099999999997</v>
      </c>
      <c r="AG296" s="44">
        <v>10.772</v>
      </c>
      <c r="AH296" s="44">
        <v>27.3675</v>
      </c>
      <c r="AI296" s="44">
        <v>10.7721</v>
      </c>
      <c r="AJ296" s="44">
        <v>20.5168</v>
      </c>
      <c r="AK296" s="44">
        <v>2.6907000000000001</v>
      </c>
      <c r="AL296" s="44">
        <v>17.2211</v>
      </c>
      <c r="AM296" s="44">
        <v>10.893000000000001</v>
      </c>
      <c r="AN296" s="44">
        <v>20.693200000000001</v>
      </c>
      <c r="AO296" s="44">
        <v>23.113499999999998</v>
      </c>
      <c r="AP296" s="44">
        <v>12.1592</v>
      </c>
      <c r="AQ296" s="44">
        <v>21.106400000000001</v>
      </c>
      <c r="AR296" s="44">
        <v>24.773399999999999</v>
      </c>
      <c r="AS296" s="44">
        <v>20.619399999999999</v>
      </c>
      <c r="AT296" s="44">
        <v>14.9391</v>
      </c>
      <c r="AU296" s="44">
        <v>30.9725</v>
      </c>
      <c r="AV296" s="44">
        <v>35.135899999999999</v>
      </c>
      <c r="AW296" s="44">
        <v>36.454300000000003</v>
      </c>
      <c r="AX296" s="44">
        <v>15.404999999999999</v>
      </c>
      <c r="AY296" s="44">
        <v>17.4194</v>
      </c>
      <c r="AZ296" s="44">
        <v>13.041499999999999</v>
      </c>
      <c r="BA296" s="44">
        <v>18.727499999999999</v>
      </c>
      <c r="BB296" s="44">
        <v>22.427700000000002</v>
      </c>
      <c r="BC296" s="44">
        <v>26.1524</v>
      </c>
      <c r="BD296" s="44">
        <v>17.236999999999998</v>
      </c>
      <c r="BE296" s="44">
        <v>17.596900000000002</v>
      </c>
      <c r="BF296" s="44">
        <v>17.146699999999999</v>
      </c>
      <c r="BG296" s="44">
        <v>17.055499999999999</v>
      </c>
      <c r="BH296" s="44">
        <v>16.5185</v>
      </c>
      <c r="BI296" s="44">
        <v>12.9963</v>
      </c>
      <c r="BJ296" s="44">
        <v>19.678599999999999</v>
      </c>
      <c r="BK296" s="44">
        <v>10.5564</v>
      </c>
      <c r="BL296" s="44">
        <v>31.157499999999999</v>
      </c>
      <c r="BM296" s="44">
        <v>15.4071</v>
      </c>
      <c r="BN296" s="44">
        <v>3.0623</v>
      </c>
      <c r="BO296" s="44">
        <v>10.4575</v>
      </c>
      <c r="BP296" s="44">
        <v>8.4939999999999998</v>
      </c>
      <c r="BQ296" s="44">
        <v>37.0124</v>
      </c>
      <c r="BR296" s="44">
        <v>11.148999999999999</v>
      </c>
      <c r="BS296" s="44">
        <v>22.450800000000001</v>
      </c>
      <c r="BT296" s="44">
        <v>10.5303</v>
      </c>
      <c r="BU296" s="44">
        <v>10.2187</v>
      </c>
      <c r="BV296" s="44">
        <v>14.096500000000001</v>
      </c>
      <c r="BW296" s="44">
        <v>25.2088</v>
      </c>
      <c r="BX296" s="44">
        <v>13.825900000000001</v>
      </c>
      <c r="BY296" s="44">
        <v>7.9832000000000001</v>
      </c>
      <c r="BZ296" s="44">
        <v>21.727799999999998</v>
      </c>
      <c r="CA296" s="44">
        <v>21.105699999999999</v>
      </c>
      <c r="CB296" s="44">
        <v>27.255500000000001</v>
      </c>
      <c r="CC296" s="44">
        <v>28.9285</v>
      </c>
      <c r="CD296" s="44">
        <v>36.997300000000003</v>
      </c>
      <c r="CE296" s="44">
        <v>25.665299999999998</v>
      </c>
      <c r="CF296" s="44">
        <v>7.0843999999999996</v>
      </c>
      <c r="CG296" s="44">
        <v>22.8855</v>
      </c>
      <c r="CH296" s="44">
        <v>25.58902333333333</v>
      </c>
      <c r="CI296" s="42">
        <f t="shared" si="86"/>
        <v>19.448320000000002</v>
      </c>
      <c r="CJ296" s="42">
        <f t="shared" si="87"/>
        <v>27.36992</v>
      </c>
    </row>
    <row r="297" spans="1:88" ht="30.6" x14ac:dyDescent="0.3">
      <c r="A297" s="64"/>
      <c r="B297" s="72">
        <v>294</v>
      </c>
      <c r="C297" s="57" t="s">
        <v>130</v>
      </c>
      <c r="D297" s="63" t="s">
        <v>313</v>
      </c>
      <c r="E297" s="60" t="s">
        <v>291</v>
      </c>
      <c r="F297" s="44">
        <v>31.9499</v>
      </c>
      <c r="G297" s="44">
        <v>52.209200000000003</v>
      </c>
      <c r="H297" s="44">
        <v>32.171399999999998</v>
      </c>
      <c r="I297" s="44">
        <v>21.500299999999999</v>
      </c>
      <c r="J297" s="44">
        <v>48.005699999999997</v>
      </c>
      <c r="K297" s="44">
        <v>33.173299999999998</v>
      </c>
      <c r="L297" s="44">
        <v>27.289899999999999</v>
      </c>
      <c r="M297" s="44">
        <v>42.162199999999999</v>
      </c>
      <c r="N297" s="44">
        <v>21.9421</v>
      </c>
      <c r="O297" s="44">
        <v>28.888300000000001</v>
      </c>
      <c r="P297" s="44">
        <v>47.501899999999999</v>
      </c>
      <c r="Q297" s="44">
        <v>59.076500000000003</v>
      </c>
      <c r="R297" s="44">
        <v>29.7943</v>
      </c>
      <c r="S297" s="44">
        <v>32.949300000000001</v>
      </c>
      <c r="T297" s="44">
        <v>57.382599999999996</v>
      </c>
      <c r="U297" s="44">
        <v>35.203600000000002</v>
      </c>
      <c r="V297" s="44">
        <v>29.623999999999999</v>
      </c>
      <c r="W297" s="44">
        <v>32.072400000000002</v>
      </c>
      <c r="X297" s="44">
        <v>47.797499999999999</v>
      </c>
      <c r="Y297" s="44">
        <v>32.508499999999998</v>
      </c>
      <c r="Z297" s="44">
        <v>56.8018</v>
      </c>
      <c r="AA297" s="44">
        <v>32.8979</v>
      </c>
      <c r="AB297" s="44">
        <v>52.767800000000001</v>
      </c>
      <c r="AC297" s="44">
        <v>36.671100000000003</v>
      </c>
      <c r="AD297" s="44">
        <v>53.448599999999999</v>
      </c>
      <c r="AE297" s="44">
        <v>26.715499999999999</v>
      </c>
      <c r="AF297" s="44">
        <v>35.010199999999998</v>
      </c>
      <c r="AG297" s="44">
        <v>52.993000000000002</v>
      </c>
      <c r="AH297" s="44">
        <v>18.783200000000001</v>
      </c>
      <c r="AI297" s="44">
        <v>52.073799999999999</v>
      </c>
      <c r="AJ297" s="44">
        <v>24.679600000000001</v>
      </c>
      <c r="AK297" s="44">
        <v>63.581400000000002</v>
      </c>
      <c r="AL297" s="44">
        <v>48.0989</v>
      </c>
      <c r="AM297" s="44">
        <v>53.128500000000003</v>
      </c>
      <c r="AN297" s="44">
        <v>41.860700000000001</v>
      </c>
      <c r="AO297" s="44">
        <v>31.639399999999998</v>
      </c>
      <c r="AP297" s="44">
        <v>42.903399999999998</v>
      </c>
      <c r="AQ297" s="44">
        <v>32.393099999999997</v>
      </c>
      <c r="AR297" s="44">
        <v>40.341500000000003</v>
      </c>
      <c r="AS297" s="44">
        <v>31.368400000000001</v>
      </c>
      <c r="AT297" s="44">
        <v>63.007399999999997</v>
      </c>
      <c r="AU297" s="44">
        <v>20.6646</v>
      </c>
      <c r="AV297" s="44">
        <v>26.882300000000001</v>
      </c>
      <c r="AW297" s="44">
        <v>23.980899999999998</v>
      </c>
      <c r="AX297" s="44">
        <v>40.578299999999999</v>
      </c>
      <c r="AY297" s="44">
        <v>62.111400000000003</v>
      </c>
      <c r="AZ297" s="44">
        <v>47.582799999999999</v>
      </c>
      <c r="BA297" s="44">
        <v>53.064799999999998</v>
      </c>
      <c r="BB297" s="44">
        <v>33.314300000000003</v>
      </c>
      <c r="BC297" s="44">
        <v>32.322400000000002</v>
      </c>
      <c r="BD297" s="44">
        <v>38.781999999999996</v>
      </c>
      <c r="BE297" s="44">
        <v>42.439399999999999</v>
      </c>
      <c r="BF297" s="44">
        <v>33.765999999999998</v>
      </c>
      <c r="BG297" s="44">
        <v>37.704599999999999</v>
      </c>
      <c r="BH297" s="44">
        <v>46.392600000000002</v>
      </c>
      <c r="BI297" s="44">
        <v>47.118000000000002</v>
      </c>
      <c r="BJ297" s="44">
        <v>47.150399999999998</v>
      </c>
      <c r="BK297" s="44">
        <v>60.151400000000002</v>
      </c>
      <c r="BL297" s="44">
        <v>17.5823</v>
      </c>
      <c r="BM297" s="44">
        <v>39.895299999999999</v>
      </c>
      <c r="BN297" s="44">
        <v>66.1143</v>
      </c>
      <c r="BO297" s="44">
        <v>52.898699999999998</v>
      </c>
      <c r="BP297" s="44">
        <v>67.487200000000001</v>
      </c>
      <c r="BQ297" s="44">
        <v>28.148099999999999</v>
      </c>
      <c r="BR297" s="44">
        <v>37.490699999999997</v>
      </c>
      <c r="BS297" s="44">
        <v>40.069499999999998</v>
      </c>
      <c r="BT297" s="44">
        <v>57.044499999999999</v>
      </c>
      <c r="BU297" s="44">
        <v>54.752200000000002</v>
      </c>
      <c r="BV297" s="44">
        <v>46.834899999999998</v>
      </c>
      <c r="BW297" s="44">
        <v>41.8065</v>
      </c>
      <c r="BX297" s="44">
        <v>36.050400000000003</v>
      </c>
      <c r="BY297" s="44">
        <v>32.533099999999997</v>
      </c>
      <c r="BZ297" s="44">
        <v>18.589099999999998</v>
      </c>
      <c r="CA297" s="44">
        <v>33.119799999999998</v>
      </c>
      <c r="CB297" s="44">
        <v>43.904200000000003</v>
      </c>
      <c r="CC297" s="44">
        <v>33.11</v>
      </c>
      <c r="CD297" s="44">
        <v>16.415600000000001</v>
      </c>
      <c r="CE297" s="44">
        <v>36.7226</v>
      </c>
      <c r="CF297" s="44">
        <v>34.500399999999999</v>
      </c>
      <c r="CG297" s="44">
        <v>35.456099999999999</v>
      </c>
      <c r="CH297" s="44">
        <v>30.587440000000001</v>
      </c>
      <c r="CI297" s="42">
        <f t="shared" si="86"/>
        <v>41.498179999999998</v>
      </c>
      <c r="CJ297" s="42">
        <f t="shared" si="87"/>
        <v>31.179780000000001</v>
      </c>
    </row>
    <row r="298" spans="1:88" x14ac:dyDescent="0.3">
      <c r="A298" s="64"/>
      <c r="B298" s="72">
        <v>295</v>
      </c>
      <c r="C298" s="57" t="s">
        <v>130</v>
      </c>
      <c r="D298" s="63" t="s">
        <v>310</v>
      </c>
      <c r="E298" s="60" t="s">
        <v>291</v>
      </c>
      <c r="F298" s="44">
        <v>45.287590000000002</v>
      </c>
      <c r="G298" s="44">
        <v>34.356619999999999</v>
      </c>
      <c r="H298" s="44">
        <v>44.883789999999998</v>
      </c>
      <c r="I298" s="44">
        <v>66.138949999999994</v>
      </c>
      <c r="J298" s="44">
        <v>43.406689999999998</v>
      </c>
      <c r="K298" s="44">
        <v>40.91207</v>
      </c>
      <c r="L298" s="44">
        <v>79.272679999999994</v>
      </c>
      <c r="M298" s="44">
        <v>34.424770000000002</v>
      </c>
      <c r="N298" s="44">
        <v>75.091300000000004</v>
      </c>
      <c r="O298" s="44">
        <v>39.020449999999997</v>
      </c>
      <c r="P298" s="44">
        <v>39.80939</v>
      </c>
      <c r="Q298" s="44">
        <v>39.474719999999998</v>
      </c>
      <c r="R298" s="44">
        <v>44.179049999999997</v>
      </c>
      <c r="S298" s="44">
        <v>39.212820000000001</v>
      </c>
      <c r="T298" s="44">
        <v>30.582350000000002</v>
      </c>
      <c r="U298" s="44">
        <v>39.18233</v>
      </c>
      <c r="V298" s="44">
        <v>42.452829999999999</v>
      </c>
      <c r="W298" s="44">
        <v>51.481870000000001</v>
      </c>
      <c r="X298" s="44">
        <v>37.554810000000003</v>
      </c>
      <c r="Y298" s="44">
        <v>42.773200000000003</v>
      </c>
      <c r="Z298" s="44">
        <v>43.621639999999999</v>
      </c>
      <c r="AA298" s="44">
        <v>71.221959999999996</v>
      </c>
      <c r="AB298" s="44">
        <v>31.94322</v>
      </c>
      <c r="AC298" s="44">
        <v>46.800780000000003</v>
      </c>
      <c r="AD298" s="44">
        <v>42.746780000000001</v>
      </c>
      <c r="AE298" s="44">
        <v>42.354219999999998</v>
      </c>
      <c r="AF298" s="44">
        <v>56.626600000000003</v>
      </c>
      <c r="AG298" s="44">
        <v>39.832039999999999</v>
      </c>
      <c r="AH298" s="44">
        <v>40.222490000000001</v>
      </c>
      <c r="AI298" s="44">
        <v>42.896909999999998</v>
      </c>
      <c r="AJ298" s="44">
        <v>56.876869999999997</v>
      </c>
      <c r="AK298" s="44">
        <v>47.046979999999998</v>
      </c>
      <c r="AL298" s="44">
        <v>44.70834</v>
      </c>
      <c r="AM298" s="44">
        <v>49.303539999999998</v>
      </c>
      <c r="AN298" s="44">
        <v>63.840739999999997</v>
      </c>
      <c r="AO298" s="44">
        <v>57.673409999999997</v>
      </c>
      <c r="AP298" s="44">
        <v>35.17465</v>
      </c>
      <c r="AQ298" s="44">
        <v>36.25741</v>
      </c>
      <c r="AR298" s="44">
        <v>56.168500000000002</v>
      </c>
      <c r="AS298" s="44">
        <v>71.554090000000002</v>
      </c>
      <c r="AT298" s="44">
        <v>47.155790000000003</v>
      </c>
      <c r="AU298" s="44">
        <v>54.113750000000003</v>
      </c>
      <c r="AV298" s="44">
        <v>57.738109999999999</v>
      </c>
      <c r="AW298" s="44">
        <v>57.121040000000001</v>
      </c>
      <c r="AX298" s="44">
        <v>36.843249999999998</v>
      </c>
      <c r="AY298" s="44">
        <v>42.693779999999997</v>
      </c>
      <c r="AZ298" s="44">
        <v>45.552840000000003</v>
      </c>
      <c r="BA298" s="44">
        <v>36.860729999999997</v>
      </c>
      <c r="BB298" s="44">
        <v>64.706410000000005</v>
      </c>
      <c r="BC298" s="44">
        <v>64.533460000000005</v>
      </c>
      <c r="BD298" s="44">
        <v>44.573659999999997</v>
      </c>
      <c r="BE298" s="44">
        <v>49.755009999999999</v>
      </c>
      <c r="BF298" s="44">
        <v>57.37791</v>
      </c>
      <c r="BG298" s="44">
        <v>40.048279999999998</v>
      </c>
      <c r="BH298" s="44">
        <v>39.853290000000001</v>
      </c>
      <c r="BI298" s="44">
        <v>41.962110000000003</v>
      </c>
      <c r="BJ298" s="44">
        <v>70.011470000000003</v>
      </c>
      <c r="BK298" s="44">
        <v>33.580249999999999</v>
      </c>
      <c r="BL298" s="44">
        <v>60.414259999999999</v>
      </c>
      <c r="BM298" s="44">
        <v>33.444270000000003</v>
      </c>
      <c r="BN298" s="44">
        <v>73.668009999999995</v>
      </c>
      <c r="BO298" s="44">
        <v>44.063119999999998</v>
      </c>
      <c r="BP298" s="44">
        <v>40.985590000000002</v>
      </c>
      <c r="BQ298" s="44">
        <v>78.358050000000006</v>
      </c>
      <c r="BR298" s="44">
        <v>44.587029999999999</v>
      </c>
      <c r="BS298" s="44">
        <v>63.662030000000001</v>
      </c>
      <c r="BT298" s="44">
        <v>40.752009999999999</v>
      </c>
      <c r="BU298" s="44">
        <v>42.449330000000003</v>
      </c>
      <c r="BV298" s="44">
        <v>39.39378</v>
      </c>
      <c r="BW298" s="44">
        <v>33.07996</v>
      </c>
      <c r="BX298" s="44">
        <v>34.78969</v>
      </c>
      <c r="BY298" s="44">
        <v>43.428080000000001</v>
      </c>
      <c r="BZ298" s="44">
        <v>66.469260000000006</v>
      </c>
      <c r="CA298" s="44">
        <v>41.828299999999999</v>
      </c>
      <c r="CB298" s="44">
        <v>48.267249999999997</v>
      </c>
      <c r="CC298" s="44">
        <v>49.031610000000001</v>
      </c>
      <c r="CD298" s="44">
        <v>58.953830000000004</v>
      </c>
      <c r="CE298" s="44">
        <v>49.2044</v>
      </c>
      <c r="CF298" s="44">
        <v>47.422750000000001</v>
      </c>
      <c r="CG298" s="44">
        <v>52.268790000000003</v>
      </c>
      <c r="CH298" s="44">
        <v>56.343532666666668</v>
      </c>
      <c r="CI298" s="42">
        <f t="shared" si="86"/>
        <v>38.181641999999997</v>
      </c>
      <c r="CJ298" s="42">
        <f t="shared" si="87"/>
        <v>74.857517999999999</v>
      </c>
    </row>
    <row r="299" spans="1:88" x14ac:dyDescent="0.3">
      <c r="B299" s="72">
        <v>310</v>
      </c>
      <c r="C299" s="57"/>
      <c r="D299" s="63"/>
      <c r="E299" s="60"/>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c r="BZ299" s="44"/>
      <c r="CA299" s="44"/>
      <c r="CB299" s="44"/>
      <c r="CC299" s="44"/>
      <c r="CD299" s="44"/>
      <c r="CE299" s="44"/>
      <c r="CF299" s="44"/>
      <c r="CG299" s="44"/>
      <c r="CH299" s="44"/>
      <c r="CI299" s="42"/>
      <c r="CJ299" s="42"/>
    </row>
    <row r="300" spans="1:88" x14ac:dyDescent="0.3">
      <c r="B300" s="72">
        <v>311</v>
      </c>
      <c r="C300" s="57"/>
      <c r="D300" s="63"/>
      <c r="E300" s="60"/>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44"/>
      <c r="BF300" s="44"/>
      <c r="BG300" s="44"/>
      <c r="BH300" s="44"/>
      <c r="BI300" s="44"/>
      <c r="BJ300" s="44"/>
      <c r="BK300" s="44"/>
      <c r="BL300" s="44"/>
      <c r="BM300" s="44"/>
      <c r="BN300" s="44"/>
      <c r="BO300" s="44"/>
      <c r="BP300" s="44"/>
      <c r="BQ300" s="44"/>
      <c r="BR300" s="44"/>
      <c r="BS300" s="44"/>
      <c r="BT300" s="44"/>
      <c r="BU300" s="44"/>
      <c r="BV300" s="44"/>
      <c r="BW300" s="44"/>
      <c r="BX300" s="44"/>
      <c r="BY300" s="44"/>
      <c r="BZ300" s="44"/>
      <c r="CA300" s="44"/>
      <c r="CB300" s="44"/>
      <c r="CC300" s="44"/>
      <c r="CD300" s="44"/>
      <c r="CE300" s="44"/>
      <c r="CF300" s="44"/>
      <c r="CG300" s="44"/>
      <c r="CH300" s="44"/>
      <c r="CI300" s="42"/>
      <c r="CJ300" s="42"/>
    </row>
    <row r="301" spans="1:88" x14ac:dyDescent="0.3">
      <c r="B301" s="72">
        <v>312</v>
      </c>
      <c r="C301" s="57"/>
      <c r="D301" s="63"/>
      <c r="E301" s="60"/>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44"/>
      <c r="BF301" s="44"/>
      <c r="BG301" s="44"/>
      <c r="BH301" s="44"/>
      <c r="BI301" s="44"/>
      <c r="BJ301" s="44"/>
      <c r="BK301" s="44"/>
      <c r="BL301" s="44"/>
      <c r="BM301" s="44"/>
      <c r="BN301" s="44"/>
      <c r="BO301" s="44"/>
      <c r="BP301" s="44"/>
      <c r="BQ301" s="44"/>
      <c r="BR301" s="44"/>
      <c r="BS301" s="44"/>
      <c r="BT301" s="44"/>
      <c r="BU301" s="44"/>
      <c r="BV301" s="44"/>
      <c r="BW301" s="44"/>
      <c r="BX301" s="44"/>
      <c r="BY301" s="44"/>
      <c r="BZ301" s="44"/>
      <c r="CA301" s="44"/>
      <c r="CB301" s="44"/>
      <c r="CC301" s="44"/>
      <c r="CD301" s="44"/>
      <c r="CE301" s="44"/>
      <c r="CF301" s="44"/>
      <c r="CG301" s="44"/>
      <c r="CH301" s="44"/>
      <c r="CI301" s="42"/>
      <c r="CJ301" s="42"/>
    </row>
    <row r="302" spans="1:88" x14ac:dyDescent="0.3">
      <c r="B302" s="72">
        <v>313</v>
      </c>
      <c r="C302" s="57"/>
      <c r="D302" s="63"/>
      <c r="E302" s="60"/>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44"/>
      <c r="BF302" s="44"/>
      <c r="BG302" s="44"/>
      <c r="BH302" s="44"/>
      <c r="BI302" s="44"/>
      <c r="BJ302" s="44"/>
      <c r="BK302" s="44"/>
      <c r="BL302" s="44"/>
      <c r="BM302" s="44"/>
      <c r="BN302" s="44"/>
      <c r="BO302" s="44"/>
      <c r="BP302" s="44"/>
      <c r="BQ302" s="44"/>
      <c r="BR302" s="44"/>
      <c r="BS302" s="44"/>
      <c r="BT302" s="44"/>
      <c r="BU302" s="44"/>
      <c r="BV302" s="44"/>
      <c r="BW302" s="44"/>
      <c r="BX302" s="44"/>
      <c r="BY302" s="44"/>
      <c r="BZ302" s="44"/>
      <c r="CA302" s="44"/>
      <c r="CB302" s="44"/>
      <c r="CC302" s="44"/>
      <c r="CD302" s="44"/>
      <c r="CE302" s="44"/>
      <c r="CF302" s="44"/>
      <c r="CG302" s="44"/>
      <c r="CH302" s="44"/>
      <c r="CI302" s="42"/>
      <c r="CJ302" s="42"/>
    </row>
    <row r="303" spans="1:88" x14ac:dyDescent="0.3">
      <c r="B303" s="72">
        <v>314</v>
      </c>
      <c r="C303" s="57"/>
      <c r="D303" s="63"/>
      <c r="E303" s="60"/>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c r="AY303" s="44"/>
      <c r="AZ303" s="44"/>
      <c r="BA303" s="44"/>
      <c r="BB303" s="44"/>
      <c r="BC303" s="44"/>
      <c r="BD303" s="44"/>
      <c r="BE303" s="44"/>
      <c r="BF303" s="44"/>
      <c r="BG303" s="44"/>
      <c r="BH303" s="44"/>
      <c r="BI303" s="44"/>
      <c r="BJ303" s="44"/>
      <c r="BK303" s="44"/>
      <c r="BL303" s="44"/>
      <c r="BM303" s="44"/>
      <c r="BN303" s="44"/>
      <c r="BO303" s="44"/>
      <c r="BP303" s="44"/>
      <c r="BQ303" s="44"/>
      <c r="BR303" s="44"/>
      <c r="BS303" s="44"/>
      <c r="BT303" s="44"/>
      <c r="BU303" s="44"/>
      <c r="BV303" s="44"/>
      <c r="BW303" s="44"/>
      <c r="BX303" s="44"/>
      <c r="BY303" s="44"/>
      <c r="BZ303" s="44"/>
      <c r="CA303" s="44"/>
      <c r="CB303" s="44"/>
      <c r="CC303" s="44"/>
      <c r="CD303" s="44"/>
      <c r="CE303" s="44"/>
      <c r="CF303" s="44"/>
      <c r="CG303" s="44"/>
      <c r="CH303" s="44"/>
      <c r="CI303" s="42"/>
      <c r="CJ303" s="42"/>
    </row>
    <row r="304" spans="1:88" x14ac:dyDescent="0.3">
      <c r="B304" s="72">
        <v>315</v>
      </c>
      <c r="C304" s="57"/>
      <c r="D304" s="63"/>
      <c r="E304" s="60"/>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c r="AY304" s="44"/>
      <c r="AZ304" s="44"/>
      <c r="BA304" s="44"/>
      <c r="BB304" s="44"/>
      <c r="BC304" s="44"/>
      <c r="BD304" s="44"/>
      <c r="BE304" s="44"/>
      <c r="BF304" s="44"/>
      <c r="BG304" s="44"/>
      <c r="BH304" s="44"/>
      <c r="BI304" s="44"/>
      <c r="BJ304" s="44"/>
      <c r="BK304" s="44"/>
      <c r="BL304" s="44"/>
      <c r="BM304" s="44"/>
      <c r="BN304" s="44"/>
      <c r="BO304" s="44"/>
      <c r="BP304" s="44"/>
      <c r="BQ304" s="44"/>
      <c r="BR304" s="44"/>
      <c r="BS304" s="44"/>
      <c r="BT304" s="44"/>
      <c r="BU304" s="44"/>
      <c r="BV304" s="44"/>
      <c r="BW304" s="44"/>
      <c r="BX304" s="44"/>
      <c r="BY304" s="44"/>
      <c r="BZ304" s="44"/>
      <c r="CA304" s="44"/>
      <c r="CB304" s="44"/>
      <c r="CC304" s="44"/>
      <c r="CD304" s="44"/>
      <c r="CE304" s="44"/>
      <c r="CF304" s="44"/>
      <c r="CG304" s="44"/>
      <c r="CH304" s="44"/>
      <c r="CI304" s="42"/>
      <c r="CJ304" s="42"/>
    </row>
    <row r="305" spans="2:88" x14ac:dyDescent="0.3">
      <c r="B305" s="72">
        <v>316</v>
      </c>
      <c r="C305" s="57"/>
      <c r="D305" s="63"/>
      <c r="E305" s="60"/>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c r="AY305" s="44"/>
      <c r="AZ305" s="44"/>
      <c r="BA305" s="44"/>
      <c r="BB305" s="44"/>
      <c r="BC305" s="44"/>
      <c r="BD305" s="44"/>
      <c r="BE305" s="44"/>
      <c r="BF305" s="44"/>
      <c r="BG305" s="44"/>
      <c r="BH305" s="44"/>
      <c r="BI305" s="44"/>
      <c r="BJ305" s="44"/>
      <c r="BK305" s="44"/>
      <c r="BL305" s="44"/>
      <c r="BM305" s="44"/>
      <c r="BN305" s="44"/>
      <c r="BO305" s="44"/>
      <c r="BP305" s="44"/>
      <c r="BQ305" s="44"/>
      <c r="BR305" s="44"/>
      <c r="BS305" s="44"/>
      <c r="BT305" s="44"/>
      <c r="BU305" s="44"/>
      <c r="BV305" s="44"/>
      <c r="BW305" s="44"/>
      <c r="BX305" s="44"/>
      <c r="BY305" s="44"/>
      <c r="BZ305" s="44"/>
      <c r="CA305" s="44"/>
      <c r="CB305" s="44"/>
      <c r="CC305" s="44"/>
      <c r="CD305" s="44"/>
      <c r="CE305" s="44"/>
      <c r="CF305" s="44"/>
      <c r="CG305" s="44"/>
      <c r="CH305" s="44"/>
      <c r="CI305" s="42"/>
      <c r="CJ305" s="42"/>
    </row>
    <row r="306" spans="2:88" x14ac:dyDescent="0.3">
      <c r="B306" s="72">
        <v>317</v>
      </c>
      <c r="C306" s="57"/>
      <c r="D306" s="63"/>
      <c r="E306" s="60"/>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c r="AY306" s="44"/>
      <c r="AZ306" s="44"/>
      <c r="BA306" s="44"/>
      <c r="BB306" s="44"/>
      <c r="BC306" s="44"/>
      <c r="BD306" s="44"/>
      <c r="BE306" s="44"/>
      <c r="BF306" s="44"/>
      <c r="BG306" s="44"/>
      <c r="BH306" s="44"/>
      <c r="BI306" s="44"/>
      <c r="BJ306" s="44"/>
      <c r="BK306" s="44"/>
      <c r="BL306" s="44"/>
      <c r="BM306" s="44"/>
      <c r="BN306" s="44"/>
      <c r="BO306" s="44"/>
      <c r="BP306" s="44"/>
      <c r="BQ306" s="44"/>
      <c r="BR306" s="44"/>
      <c r="BS306" s="44"/>
      <c r="BT306" s="44"/>
      <c r="BU306" s="44"/>
      <c r="BV306" s="44"/>
      <c r="BW306" s="44"/>
      <c r="BX306" s="44"/>
      <c r="BY306" s="44"/>
      <c r="BZ306" s="44"/>
      <c r="CA306" s="44"/>
      <c r="CB306" s="44"/>
      <c r="CC306" s="44"/>
      <c r="CD306" s="44"/>
      <c r="CE306" s="44"/>
      <c r="CF306" s="44"/>
      <c r="CG306" s="44"/>
      <c r="CH306" s="44"/>
      <c r="CI306" s="42"/>
      <c r="CJ306" s="42"/>
    </row>
    <row r="307" spans="2:88" x14ac:dyDescent="0.3">
      <c r="B307" s="72">
        <v>318</v>
      </c>
      <c r="C307" s="57"/>
      <c r="D307" s="63"/>
      <c r="E307" s="60"/>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c r="AY307" s="44"/>
      <c r="AZ307" s="44"/>
      <c r="BA307" s="44"/>
      <c r="BB307" s="44"/>
      <c r="BC307" s="44"/>
      <c r="BD307" s="44"/>
      <c r="BE307" s="44"/>
      <c r="BF307" s="44"/>
      <c r="BG307" s="44"/>
      <c r="BH307" s="44"/>
      <c r="BI307" s="44"/>
      <c r="BJ307" s="44"/>
      <c r="BK307" s="44"/>
      <c r="BL307" s="44"/>
      <c r="BM307" s="44"/>
      <c r="BN307" s="44"/>
      <c r="BO307" s="44"/>
      <c r="BP307" s="44"/>
      <c r="BQ307" s="44"/>
      <c r="BR307" s="44"/>
      <c r="BS307" s="44"/>
      <c r="BT307" s="44"/>
      <c r="BU307" s="44"/>
      <c r="BV307" s="44"/>
      <c r="BW307" s="44"/>
      <c r="BX307" s="44"/>
      <c r="BY307" s="44"/>
      <c r="BZ307" s="44"/>
      <c r="CA307" s="44"/>
      <c r="CB307" s="44"/>
      <c r="CC307" s="44"/>
      <c r="CD307" s="44"/>
      <c r="CE307" s="44"/>
      <c r="CF307" s="44"/>
      <c r="CG307" s="44"/>
      <c r="CH307" s="44"/>
      <c r="CI307" s="42"/>
      <c r="CJ307" s="42"/>
    </row>
    <row r="308" spans="2:88" x14ac:dyDescent="0.3">
      <c r="B308" s="72">
        <v>319</v>
      </c>
      <c r="C308" s="57"/>
      <c r="D308" s="63"/>
      <c r="E308" s="60"/>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c r="AY308" s="44"/>
      <c r="AZ308" s="44"/>
      <c r="BA308" s="44"/>
      <c r="BB308" s="44"/>
      <c r="BC308" s="44"/>
      <c r="BD308" s="44"/>
      <c r="BE308" s="44"/>
      <c r="BF308" s="44"/>
      <c r="BG308" s="44"/>
      <c r="BH308" s="44"/>
      <c r="BI308" s="44"/>
      <c r="BJ308" s="44"/>
      <c r="BK308" s="44"/>
      <c r="BL308" s="44"/>
      <c r="BM308" s="44"/>
      <c r="BN308" s="44"/>
      <c r="BO308" s="44"/>
      <c r="BP308" s="44"/>
      <c r="BQ308" s="44"/>
      <c r="BR308" s="44"/>
      <c r="BS308" s="44"/>
      <c r="BT308" s="44"/>
      <c r="BU308" s="44"/>
      <c r="BV308" s="44"/>
      <c r="BW308" s="44"/>
      <c r="BX308" s="44"/>
      <c r="BY308" s="44"/>
      <c r="BZ308" s="44"/>
      <c r="CA308" s="44"/>
      <c r="CB308" s="44"/>
      <c r="CC308" s="44"/>
      <c r="CD308" s="44"/>
      <c r="CE308" s="44"/>
      <c r="CF308" s="44"/>
      <c r="CG308" s="44"/>
      <c r="CH308" s="44"/>
      <c r="CI308" s="42"/>
      <c r="CJ308" s="42"/>
    </row>
    <row r="309" spans="2:88" x14ac:dyDescent="0.3">
      <c r="B309" s="72">
        <v>320</v>
      </c>
      <c r="C309" s="57"/>
      <c r="D309" s="63"/>
      <c r="E309" s="60"/>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c r="AY309" s="44"/>
      <c r="AZ309" s="44"/>
      <c r="BA309" s="44"/>
      <c r="BB309" s="44"/>
      <c r="BC309" s="44"/>
      <c r="BD309" s="44"/>
      <c r="BE309" s="44"/>
      <c r="BF309" s="44"/>
      <c r="BG309" s="44"/>
      <c r="BH309" s="44"/>
      <c r="BI309" s="44"/>
      <c r="BJ309" s="44"/>
      <c r="BK309" s="44"/>
      <c r="BL309" s="44"/>
      <c r="BM309" s="44"/>
      <c r="BN309" s="44"/>
      <c r="BO309" s="44"/>
      <c r="BP309" s="44"/>
      <c r="BQ309" s="44"/>
      <c r="BR309" s="44"/>
      <c r="BS309" s="44"/>
      <c r="BT309" s="44"/>
      <c r="BU309" s="44"/>
      <c r="BV309" s="44"/>
      <c r="BW309" s="44"/>
      <c r="BX309" s="44"/>
      <c r="BY309" s="44"/>
      <c r="BZ309" s="44"/>
      <c r="CA309" s="44"/>
      <c r="CB309" s="44"/>
      <c r="CC309" s="44"/>
      <c r="CD309" s="44"/>
      <c r="CE309" s="44"/>
      <c r="CF309" s="44"/>
      <c r="CG309" s="44"/>
      <c r="CH309" s="44"/>
      <c r="CI309" s="42"/>
      <c r="CJ309" s="42"/>
    </row>
    <row r="310" spans="2:88" x14ac:dyDescent="0.3">
      <c r="B310" s="72">
        <v>321</v>
      </c>
      <c r="C310" s="57"/>
      <c r="D310" s="63"/>
      <c r="E310" s="60"/>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c r="BE310" s="44"/>
      <c r="BF310" s="44"/>
      <c r="BG310" s="44"/>
      <c r="BH310" s="44"/>
      <c r="BI310" s="44"/>
      <c r="BJ310" s="44"/>
      <c r="BK310" s="44"/>
      <c r="BL310" s="44"/>
      <c r="BM310" s="44"/>
      <c r="BN310" s="44"/>
      <c r="BO310" s="44"/>
      <c r="BP310" s="44"/>
      <c r="BQ310" s="44"/>
      <c r="BR310" s="44"/>
      <c r="BS310" s="44"/>
      <c r="BT310" s="44"/>
      <c r="BU310" s="44"/>
      <c r="BV310" s="44"/>
      <c r="BW310" s="44"/>
      <c r="BX310" s="44"/>
      <c r="BY310" s="44"/>
      <c r="BZ310" s="44"/>
      <c r="CA310" s="44"/>
      <c r="CB310" s="44"/>
      <c r="CC310" s="44"/>
      <c r="CD310" s="44"/>
      <c r="CE310" s="44"/>
      <c r="CF310" s="44"/>
      <c r="CG310" s="44"/>
      <c r="CH310" s="44"/>
      <c r="CI310" s="42"/>
      <c r="CJ310" s="42"/>
    </row>
    <row r="311" spans="2:88" x14ac:dyDescent="0.3">
      <c r="B311" s="72">
        <v>322</v>
      </c>
      <c r="C311" s="57"/>
      <c r="D311" s="63"/>
      <c r="E311" s="60"/>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c r="BE311" s="44"/>
      <c r="BF311" s="44"/>
      <c r="BG311" s="44"/>
      <c r="BH311" s="44"/>
      <c r="BI311" s="44"/>
      <c r="BJ311" s="44"/>
      <c r="BK311" s="44"/>
      <c r="BL311" s="44"/>
      <c r="BM311" s="44"/>
      <c r="BN311" s="44"/>
      <c r="BO311" s="44"/>
      <c r="BP311" s="44"/>
      <c r="BQ311" s="44"/>
      <c r="BR311" s="44"/>
      <c r="BS311" s="44"/>
      <c r="BT311" s="44"/>
      <c r="BU311" s="44"/>
      <c r="BV311" s="44"/>
      <c r="BW311" s="44"/>
      <c r="BX311" s="44"/>
      <c r="BY311" s="44"/>
      <c r="BZ311" s="44"/>
      <c r="CA311" s="44"/>
      <c r="CB311" s="44"/>
      <c r="CC311" s="44"/>
      <c r="CD311" s="44"/>
      <c r="CE311" s="44"/>
      <c r="CF311" s="44"/>
      <c r="CG311" s="44"/>
      <c r="CH311" s="44"/>
      <c r="CI311" s="42"/>
      <c r="CJ311" s="42"/>
    </row>
    <row r="312" spans="2:88" x14ac:dyDescent="0.3">
      <c r="B312" s="72">
        <v>323</v>
      </c>
      <c r="C312" s="57"/>
      <c r="D312" s="63"/>
      <c r="E312" s="60"/>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c r="BE312" s="44"/>
      <c r="BF312" s="44"/>
      <c r="BG312" s="44"/>
      <c r="BH312" s="44"/>
      <c r="BI312" s="44"/>
      <c r="BJ312" s="44"/>
      <c r="BK312" s="44"/>
      <c r="BL312" s="44"/>
      <c r="BM312" s="44"/>
      <c r="BN312" s="44"/>
      <c r="BO312" s="44"/>
      <c r="BP312" s="44"/>
      <c r="BQ312" s="44"/>
      <c r="BR312" s="44"/>
      <c r="BS312" s="44"/>
      <c r="BT312" s="44"/>
      <c r="BU312" s="44"/>
      <c r="BV312" s="44"/>
      <c r="BW312" s="44"/>
      <c r="BX312" s="44"/>
      <c r="BY312" s="44"/>
      <c r="BZ312" s="44"/>
      <c r="CA312" s="44"/>
      <c r="CB312" s="44"/>
      <c r="CC312" s="44"/>
      <c r="CD312" s="44"/>
      <c r="CE312" s="44"/>
      <c r="CF312" s="44"/>
      <c r="CG312" s="44"/>
      <c r="CH312" s="44"/>
      <c r="CI312" s="42"/>
      <c r="CJ312" s="42"/>
    </row>
    <row r="313" spans="2:88" x14ac:dyDescent="0.3">
      <c r="B313" s="72">
        <v>324</v>
      </c>
      <c r="C313" s="57"/>
      <c r="D313" s="63"/>
      <c r="E313" s="60"/>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c r="BE313" s="44"/>
      <c r="BF313" s="44"/>
      <c r="BG313" s="44"/>
      <c r="BH313" s="44"/>
      <c r="BI313" s="44"/>
      <c r="BJ313" s="44"/>
      <c r="BK313" s="44"/>
      <c r="BL313" s="44"/>
      <c r="BM313" s="44"/>
      <c r="BN313" s="44"/>
      <c r="BO313" s="44"/>
      <c r="BP313" s="44"/>
      <c r="BQ313" s="44"/>
      <c r="BR313" s="44"/>
      <c r="BS313" s="44"/>
      <c r="BT313" s="44"/>
      <c r="BU313" s="44"/>
      <c r="BV313" s="44"/>
      <c r="BW313" s="44"/>
      <c r="BX313" s="44"/>
      <c r="BY313" s="44"/>
      <c r="BZ313" s="44"/>
      <c r="CA313" s="44"/>
      <c r="CB313" s="44"/>
      <c r="CC313" s="44"/>
      <c r="CD313" s="44"/>
      <c r="CE313" s="44"/>
      <c r="CF313" s="44"/>
      <c r="CG313" s="44"/>
      <c r="CH313" s="44"/>
      <c r="CI313" s="42"/>
      <c r="CJ313" s="42"/>
    </row>
    <row r="314" spans="2:88" x14ac:dyDescent="0.3">
      <c r="B314" s="72">
        <v>325</v>
      </c>
      <c r="C314" s="57"/>
      <c r="D314" s="63"/>
      <c r="E314" s="60"/>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c r="AY314" s="44"/>
      <c r="AZ314" s="44"/>
      <c r="BA314" s="44"/>
      <c r="BB314" s="44"/>
      <c r="BC314" s="44"/>
      <c r="BD314" s="44"/>
      <c r="BE314" s="44"/>
      <c r="BF314" s="44"/>
      <c r="BG314" s="44"/>
      <c r="BH314" s="44"/>
      <c r="BI314" s="44"/>
      <c r="BJ314" s="44"/>
      <c r="BK314" s="44"/>
      <c r="BL314" s="44"/>
      <c r="BM314" s="44"/>
      <c r="BN314" s="44"/>
      <c r="BO314" s="44"/>
      <c r="BP314" s="44"/>
      <c r="BQ314" s="44"/>
      <c r="BR314" s="44"/>
      <c r="BS314" s="44"/>
      <c r="BT314" s="44"/>
      <c r="BU314" s="44"/>
      <c r="BV314" s="44"/>
      <c r="BW314" s="44"/>
      <c r="BX314" s="44"/>
      <c r="BY314" s="44"/>
      <c r="BZ314" s="44"/>
      <c r="CA314" s="44"/>
      <c r="CB314" s="44"/>
      <c r="CC314" s="44"/>
      <c r="CD314" s="44"/>
      <c r="CE314" s="44"/>
      <c r="CF314" s="44"/>
      <c r="CG314" s="44"/>
      <c r="CH314" s="44"/>
      <c r="CI314" s="42"/>
      <c r="CJ314" s="42"/>
    </row>
    <row r="315" spans="2:88" x14ac:dyDescent="0.3">
      <c r="B315" s="72">
        <v>326</v>
      </c>
      <c r="C315" s="57"/>
      <c r="D315" s="63"/>
      <c r="E315" s="60"/>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c r="AY315" s="44"/>
      <c r="AZ315" s="44"/>
      <c r="BA315" s="44"/>
      <c r="BB315" s="44"/>
      <c r="BC315" s="44"/>
      <c r="BD315" s="44"/>
      <c r="BE315" s="44"/>
      <c r="BF315" s="44"/>
      <c r="BG315" s="44"/>
      <c r="BH315" s="44"/>
      <c r="BI315" s="44"/>
      <c r="BJ315" s="44"/>
      <c r="BK315" s="44"/>
      <c r="BL315" s="44"/>
      <c r="BM315" s="44"/>
      <c r="BN315" s="44"/>
      <c r="BO315" s="44"/>
      <c r="BP315" s="44"/>
      <c r="BQ315" s="44"/>
      <c r="BR315" s="44"/>
      <c r="BS315" s="44"/>
      <c r="BT315" s="44"/>
      <c r="BU315" s="44"/>
      <c r="BV315" s="44"/>
      <c r="BW315" s="44"/>
      <c r="BX315" s="44"/>
      <c r="BY315" s="44"/>
      <c r="BZ315" s="44"/>
      <c r="CA315" s="44"/>
      <c r="CB315" s="44"/>
      <c r="CC315" s="44"/>
      <c r="CD315" s="44"/>
      <c r="CE315" s="44"/>
      <c r="CF315" s="44"/>
      <c r="CG315" s="44"/>
      <c r="CH315" s="44"/>
      <c r="CI315" s="42"/>
      <c r="CJ315" s="42"/>
    </row>
    <row r="316" spans="2:88" x14ac:dyDescent="0.3">
      <c r="B316" s="72">
        <v>327</v>
      </c>
      <c r="C316" s="57"/>
      <c r="D316" s="63"/>
      <c r="E316" s="60"/>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c r="BA316" s="44"/>
      <c r="BB316" s="44"/>
      <c r="BC316" s="44"/>
      <c r="BD316" s="44"/>
      <c r="BE316" s="44"/>
      <c r="BF316" s="44"/>
      <c r="BG316" s="44"/>
      <c r="BH316" s="44"/>
      <c r="BI316" s="44"/>
      <c r="BJ316" s="44"/>
      <c r="BK316" s="44"/>
      <c r="BL316" s="44"/>
      <c r="BM316" s="44"/>
      <c r="BN316" s="44"/>
      <c r="BO316" s="44"/>
      <c r="BP316" s="44"/>
      <c r="BQ316" s="44"/>
      <c r="BR316" s="44"/>
      <c r="BS316" s="44"/>
      <c r="BT316" s="44"/>
      <c r="BU316" s="44"/>
      <c r="BV316" s="44"/>
      <c r="BW316" s="44"/>
      <c r="BX316" s="44"/>
      <c r="BY316" s="44"/>
      <c r="BZ316" s="44"/>
      <c r="CA316" s="44"/>
      <c r="CB316" s="44"/>
      <c r="CC316" s="44"/>
      <c r="CD316" s="44"/>
      <c r="CE316" s="44"/>
      <c r="CF316" s="44"/>
      <c r="CG316" s="44"/>
      <c r="CH316" s="44"/>
      <c r="CI316" s="42"/>
      <c r="CJ316" s="42"/>
    </row>
    <row r="317" spans="2:88" x14ac:dyDescent="0.3">
      <c r="B317" s="72">
        <v>328</v>
      </c>
      <c r="C317" s="57"/>
      <c r="D317" s="63"/>
      <c r="E317" s="60"/>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44"/>
      <c r="BB317" s="44"/>
      <c r="BC317" s="44"/>
      <c r="BD317" s="44"/>
      <c r="BE317" s="44"/>
      <c r="BF317" s="44"/>
      <c r="BG317" s="44"/>
      <c r="BH317" s="44"/>
      <c r="BI317" s="44"/>
      <c r="BJ317" s="44"/>
      <c r="BK317" s="44"/>
      <c r="BL317" s="44"/>
      <c r="BM317" s="44"/>
      <c r="BN317" s="44"/>
      <c r="BO317" s="44"/>
      <c r="BP317" s="44"/>
      <c r="BQ317" s="44"/>
      <c r="BR317" s="44"/>
      <c r="BS317" s="44"/>
      <c r="BT317" s="44"/>
      <c r="BU317" s="44"/>
      <c r="BV317" s="44"/>
      <c r="BW317" s="44"/>
      <c r="BX317" s="44"/>
      <c r="BY317" s="44"/>
      <c r="BZ317" s="44"/>
      <c r="CA317" s="44"/>
      <c r="CB317" s="44"/>
      <c r="CC317" s="44"/>
      <c r="CD317" s="44"/>
      <c r="CE317" s="44"/>
      <c r="CF317" s="44"/>
      <c r="CG317" s="44"/>
      <c r="CH317" s="44"/>
      <c r="CI317" s="42"/>
      <c r="CJ317" s="42"/>
    </row>
    <row r="318" spans="2:88" x14ac:dyDescent="0.3">
      <c r="B318" s="72">
        <v>329</v>
      </c>
      <c r="C318" s="57"/>
      <c r="D318" s="63"/>
      <c r="E318" s="60"/>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c r="AY318" s="44"/>
      <c r="AZ318" s="44"/>
      <c r="BA318" s="44"/>
      <c r="BB318" s="44"/>
      <c r="BC318" s="44"/>
      <c r="BD318" s="44"/>
      <c r="BE318" s="44"/>
      <c r="BF318" s="44"/>
      <c r="BG318" s="44"/>
      <c r="BH318" s="44"/>
      <c r="BI318" s="44"/>
      <c r="BJ318" s="44"/>
      <c r="BK318" s="44"/>
      <c r="BL318" s="44"/>
      <c r="BM318" s="44"/>
      <c r="BN318" s="44"/>
      <c r="BO318" s="44"/>
      <c r="BP318" s="44"/>
      <c r="BQ318" s="44"/>
      <c r="BR318" s="44"/>
      <c r="BS318" s="44"/>
      <c r="BT318" s="44"/>
      <c r="BU318" s="44"/>
      <c r="BV318" s="44"/>
      <c r="BW318" s="44"/>
      <c r="BX318" s="44"/>
      <c r="BY318" s="44"/>
      <c r="BZ318" s="44"/>
      <c r="CA318" s="44"/>
      <c r="CB318" s="44"/>
      <c r="CC318" s="44"/>
      <c r="CD318" s="44"/>
      <c r="CE318" s="44"/>
      <c r="CF318" s="44"/>
      <c r="CG318" s="44"/>
      <c r="CH318" s="44"/>
      <c r="CI318" s="42"/>
      <c r="CJ318" s="42"/>
    </row>
    <row r="319" spans="2:88" x14ac:dyDescent="0.3">
      <c r="B319" s="72">
        <v>330</v>
      </c>
      <c r="C319" s="57"/>
      <c r="D319" s="63"/>
      <c r="E319" s="60"/>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c r="AY319" s="44"/>
      <c r="AZ319" s="44"/>
      <c r="BA319" s="44"/>
      <c r="BB319" s="44"/>
      <c r="BC319" s="44"/>
      <c r="BD319" s="44"/>
      <c r="BE319" s="44"/>
      <c r="BF319" s="44"/>
      <c r="BG319" s="44"/>
      <c r="BH319" s="44"/>
      <c r="BI319" s="44"/>
      <c r="BJ319" s="44"/>
      <c r="BK319" s="44"/>
      <c r="BL319" s="44"/>
      <c r="BM319" s="44"/>
      <c r="BN319" s="44"/>
      <c r="BO319" s="44"/>
      <c r="BP319" s="44"/>
      <c r="BQ319" s="44"/>
      <c r="BR319" s="44"/>
      <c r="BS319" s="44"/>
      <c r="BT319" s="44"/>
      <c r="BU319" s="44"/>
      <c r="BV319" s="44"/>
      <c r="BW319" s="44"/>
      <c r="BX319" s="44"/>
      <c r="BY319" s="44"/>
      <c r="BZ319" s="44"/>
      <c r="CA319" s="44"/>
      <c r="CB319" s="44"/>
      <c r="CC319" s="44"/>
      <c r="CD319" s="44"/>
      <c r="CE319" s="44"/>
      <c r="CF319" s="44"/>
      <c r="CG319" s="44"/>
      <c r="CH319" s="44"/>
      <c r="CI319" s="42"/>
      <c r="CJ319" s="42"/>
    </row>
    <row r="320" spans="2:88" x14ac:dyDescent="0.3">
      <c r="B320" s="72">
        <v>331</v>
      </c>
      <c r="C320" s="57"/>
      <c r="D320" s="63"/>
      <c r="E320" s="60"/>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c r="AY320" s="44"/>
      <c r="AZ320" s="44"/>
      <c r="BA320" s="44"/>
      <c r="BB320" s="44"/>
      <c r="BC320" s="44"/>
      <c r="BD320" s="44"/>
      <c r="BE320" s="44"/>
      <c r="BF320" s="44"/>
      <c r="BG320" s="44"/>
      <c r="BH320" s="44"/>
      <c r="BI320" s="44"/>
      <c r="BJ320" s="44"/>
      <c r="BK320" s="44"/>
      <c r="BL320" s="44"/>
      <c r="BM320" s="44"/>
      <c r="BN320" s="44"/>
      <c r="BO320" s="44"/>
      <c r="BP320" s="44"/>
      <c r="BQ320" s="44"/>
      <c r="BR320" s="44"/>
      <c r="BS320" s="44"/>
      <c r="BT320" s="44"/>
      <c r="BU320" s="44"/>
      <c r="BV320" s="44"/>
      <c r="BW320" s="44"/>
      <c r="BX320" s="44"/>
      <c r="BY320" s="44"/>
      <c r="BZ320" s="44"/>
      <c r="CA320" s="44"/>
      <c r="CB320" s="44"/>
      <c r="CC320" s="44"/>
      <c r="CD320" s="44"/>
      <c r="CE320" s="44"/>
      <c r="CF320" s="44"/>
      <c r="CG320" s="44"/>
      <c r="CH320" s="44"/>
      <c r="CI320" s="42"/>
      <c r="CJ320" s="42"/>
    </row>
    <row r="321" spans="2:88" x14ac:dyDescent="0.3">
      <c r="B321" s="72">
        <v>332</v>
      </c>
      <c r="C321" s="57"/>
      <c r="D321" s="63"/>
      <c r="E321" s="60"/>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c r="AY321" s="44"/>
      <c r="AZ321" s="44"/>
      <c r="BA321" s="44"/>
      <c r="BB321" s="44"/>
      <c r="BC321" s="44"/>
      <c r="BD321" s="44"/>
      <c r="BE321" s="44"/>
      <c r="BF321" s="44"/>
      <c r="BG321" s="44"/>
      <c r="BH321" s="44"/>
      <c r="BI321" s="44"/>
      <c r="BJ321" s="44"/>
      <c r="BK321" s="44"/>
      <c r="BL321" s="44"/>
      <c r="BM321" s="44"/>
      <c r="BN321" s="44"/>
      <c r="BO321" s="44"/>
      <c r="BP321" s="44"/>
      <c r="BQ321" s="44"/>
      <c r="BR321" s="44"/>
      <c r="BS321" s="44"/>
      <c r="BT321" s="44"/>
      <c r="BU321" s="44"/>
      <c r="BV321" s="44"/>
      <c r="BW321" s="44"/>
      <c r="BX321" s="44"/>
      <c r="BY321" s="44"/>
      <c r="BZ321" s="44"/>
      <c r="CA321" s="44"/>
      <c r="CB321" s="44"/>
      <c r="CC321" s="44"/>
      <c r="CD321" s="44"/>
      <c r="CE321" s="44"/>
      <c r="CF321" s="44"/>
      <c r="CG321" s="44"/>
      <c r="CH321" s="44"/>
      <c r="CI321" s="42"/>
      <c r="CJ321" s="42"/>
    </row>
    <row r="322" spans="2:88" x14ac:dyDescent="0.3">
      <c r="B322" s="72">
        <v>333</v>
      </c>
      <c r="C322" s="57"/>
      <c r="D322" s="63"/>
      <c r="E322" s="58"/>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c r="AY322" s="42"/>
      <c r="AZ322" s="42"/>
      <c r="BA322" s="42"/>
      <c r="BB322" s="42"/>
      <c r="BC322" s="42"/>
      <c r="BD322" s="42"/>
      <c r="BE322" s="42"/>
      <c r="BF322" s="42"/>
      <c r="BG322" s="42"/>
      <c r="BH322" s="42"/>
      <c r="BI322" s="42"/>
      <c r="BJ322" s="42"/>
      <c r="BK322" s="42"/>
      <c r="BL322" s="42"/>
      <c r="BM322" s="42"/>
      <c r="BN322" s="42"/>
      <c r="BO322" s="42"/>
      <c r="BP322" s="42"/>
      <c r="BQ322" s="42"/>
      <c r="BR322" s="42"/>
      <c r="BS322" s="42"/>
      <c r="BT322" s="42"/>
      <c r="BU322" s="42"/>
      <c r="BV322" s="42"/>
      <c r="BW322" s="42"/>
      <c r="BX322" s="42"/>
      <c r="BY322" s="42"/>
      <c r="BZ322" s="42"/>
      <c r="CA322" s="42"/>
      <c r="CB322" s="42"/>
      <c r="CC322" s="42"/>
      <c r="CD322" s="42"/>
      <c r="CE322" s="42"/>
      <c r="CF322" s="42"/>
      <c r="CG322" s="42"/>
      <c r="CH322" s="44"/>
      <c r="CI322" s="42"/>
      <c r="CJ322" s="42"/>
    </row>
    <row r="323" spans="2:88" x14ac:dyDescent="0.3">
      <c r="B323" s="72">
        <v>334</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
      <c r="B324" s="72">
        <v>335</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
      <c r="B325" s="72">
        <v>336</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
      <c r="B326" s="72">
        <v>337</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
      <c r="B327" s="72">
        <v>338</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
      <c r="B328" s="72">
        <v>339</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
      <c r="B329" s="72">
        <v>340</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
      <c r="B330" s="72">
        <v>341</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
      <c r="B331" s="72">
        <v>342</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
      <c r="B332" s="72">
        <v>343</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
      <c r="B333" s="72">
        <v>344</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
      <c r="B334" s="72">
        <v>345</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
      <c r="B335" s="72">
        <v>346</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
      <c r="B336" s="72">
        <v>347</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
      <c r="B337" s="72">
        <v>348</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
      <c r="B338" s="72">
        <v>349</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
      <c r="B339" s="72">
        <v>350</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
      <c r="B340" s="72">
        <v>351</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
      <c r="B341" s="72">
        <v>352</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
      <c r="B342" s="72">
        <v>353</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
      <c r="B343" s="72">
        <v>354</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
      <c r="B344" s="72">
        <v>355</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
      <c r="B345" s="72">
        <v>356</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
      <c r="B346" s="72">
        <v>357</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
      <c r="B347" s="72">
        <v>358</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
      <c r="B348" s="72">
        <v>359</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
      <c r="B349" s="72">
        <v>360</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
      <c r="B350" s="72">
        <v>361</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
      <c r="B351" s="72">
        <v>362</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
      <c r="B352" s="72">
        <v>363</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
      <c r="B353" s="72">
        <v>364</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
      <c r="B354" s="72">
        <v>365</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
      <c r="B355" s="72">
        <v>366</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
      <c r="B356" s="72">
        <v>367</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
      <c r="B357" s="72">
        <v>368</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
      <c r="B358" s="72">
        <v>369</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
      <c r="B359" s="72">
        <v>370</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
      <c r="B360" s="72">
        <v>371</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
      <c r="B361" s="72">
        <v>372</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
      <c r="B362" s="72">
        <v>373</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
      <c r="B363" s="72">
        <v>374</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
      <c r="B364" s="72">
        <v>375</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
      <c r="B365" s="72">
        <v>376</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
      <c r="B366" s="72">
        <v>377</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
      <c r="B367" s="72">
        <v>378</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
      <c r="B368" s="72">
        <v>379</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
      <c r="B369" s="72">
        <v>380</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
      <c r="B370" s="72">
        <v>381</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
      <c r="B371" s="72">
        <v>382</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
      <c r="B372" s="72">
        <v>383</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
      <c r="B373" s="72">
        <v>384</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
      <c r="B374" s="72">
        <v>385</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
      <c r="B375" s="72">
        <v>386</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
      <c r="B376" s="72">
        <v>387</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
      <c r="B377" s="72">
        <v>388</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
      <c r="B378" s="72">
        <v>389</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
      <c r="B379" s="72">
        <v>390</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
      <c r="B380" s="72">
        <v>391</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
      <c r="B381" s="72">
        <v>392</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
      <c r="B382" s="72">
        <v>393</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
      <c r="B383" s="72">
        <v>394</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
      <c r="B384" s="72">
        <v>395</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
      <c r="B385" s="72">
        <v>396</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
      <c r="B386" s="72">
        <v>397</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
      <c r="B387" s="72">
        <v>398</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
      <c r="B388" s="72">
        <v>399</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
      <c r="B389" s="72">
        <v>400</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
      <c r="B390" s="72">
        <v>401</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
      <c r="B391" s="72">
        <v>402</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
      <c r="B392" s="72">
        <v>403</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
      <c r="B393" s="72">
        <v>404</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
      <c r="B394" s="72">
        <v>405</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
      <c r="B395" s="72">
        <v>406</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
      <c r="B396" s="72">
        <v>407</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
      <c r="B397" s="72">
        <v>408</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
      <c r="B398" s="72">
        <v>409</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
      <c r="B399" s="72">
        <v>410</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
      <c r="B400" s="72">
        <v>411</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
      <c r="B401" s="72">
        <v>412</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
      <c r="B402" s="72">
        <v>413</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
      <c r="B403" s="72">
        <v>414</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
      <c r="B404" s="72">
        <v>415</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
      <c r="B405" s="72">
        <v>416</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
      <c r="B406" s="72">
        <v>417</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
      <c r="B407" s="72">
        <v>418</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
      <c r="B408" s="72">
        <v>419</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
      <c r="B409" s="72">
        <v>420</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
      <c r="B410" s="72">
        <v>421</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
      <c r="B411" s="72">
        <v>422</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
      <c r="B412" s="72">
        <v>423</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
      <c r="B413" s="72">
        <v>424</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
      <c r="B414" s="72">
        <v>425</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
      <c r="B415" s="72">
        <v>426</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
      <c r="B416" s="72">
        <v>427</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
      <c r="B417" s="72">
        <v>428</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
      <c r="B418" s="72">
        <v>429</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
      <c r="B419" s="72">
        <v>430</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
      <c r="B420" s="72">
        <v>431</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
      <c r="B421" s="72">
        <v>432</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
      <c r="B422" s="72">
        <v>433</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
      <c r="B423" s="72">
        <v>434</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
      <c r="B424" s="72">
        <v>435</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
      <c r="B425" s="72">
        <v>436</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
      <c r="B426" s="72">
        <v>437</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
      <c r="B427" s="72">
        <v>438</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
      <c r="B428" s="72">
        <v>439</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
      <c r="B429" s="72">
        <v>440</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
      <c r="B430" s="72">
        <v>441</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
      <c r="B431" s="72">
        <v>442</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
      <c r="B432" s="72">
        <v>443</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
      <c r="B433" s="72">
        <v>444</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
      <c r="B434" s="72">
        <v>445</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
      <c r="B435" s="72">
        <v>446</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
      <c r="B436" s="72">
        <v>447</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
      <c r="B437" s="72">
        <v>448</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
      <c r="B438" s="72">
        <v>449</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
      <c r="B439" s="72">
        <v>450</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
      <c r="B440" s="72">
        <v>451</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
      <c r="B441" s="72">
        <v>452</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
      <c r="B442" s="72">
        <v>453</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
      <c r="B443" s="72">
        <v>454</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
      <c r="B444" s="72">
        <v>455</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
      <c r="B445" s="72">
        <v>456</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
      <c r="B446" s="72">
        <v>457</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
      <c r="B447" s="72">
        <v>458</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
      <c r="B448" s="72">
        <v>459</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
      <c r="B449" s="72">
        <v>460</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
      <c r="B450" s="72">
        <v>461</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
      <c r="B451" s="72">
        <v>462</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
      <c r="B452" s="72">
        <v>463</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
      <c r="B453" s="72">
        <v>464</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
      <c r="B454" s="72">
        <v>465</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
      <c r="B455" s="72">
        <v>466</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
      <c r="B456" s="72">
        <v>467</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
      <c r="B457" s="72">
        <v>468</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
      <c r="B458" s="72">
        <v>469</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
      <c r="B459" s="72">
        <v>470</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
      <c r="B460" s="72">
        <v>471</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
      <c r="B461" s="72">
        <v>472</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
      <c r="B462" s="72">
        <v>473</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
      <c r="B463" s="72">
        <v>474</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
      <c r="B464" s="72">
        <v>475</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
      <c r="B465" s="72">
        <v>476</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
      <c r="B466" s="72">
        <v>477</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
      <c r="B467" s="72">
        <v>478</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
      <c r="B468" s="72">
        <v>479</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
      <c r="B469" s="72">
        <v>480</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
      <c r="B470" s="72">
        <v>481</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
      <c r="B471" s="72">
        <v>482</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
      <c r="B472" s="72">
        <v>483</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
      <c r="B473" s="72">
        <v>484</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
      <c r="B474" s="72">
        <v>485</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
      <c r="B475" s="72">
        <v>486</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
      <c r="B476" s="72">
        <v>487</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
      <c r="B477" s="72">
        <v>488</v>
      </c>
      <c r="C477"/>
      <c r="D477"/>
      <c r="E477"/>
      <c r="F477"/>
      <c r="G477"/>
      <c r="H477"/>
      <c r="I477"/>
      <c r="J477"/>
      <c r="K477"/>
      <c r="L477"/>
      <c r="M477"/>
      <c r="N477"/>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c r="BY477"/>
      <c r="BZ477"/>
      <c r="CA477"/>
      <c r="CB477"/>
      <c r="CC477"/>
      <c r="CD477"/>
      <c r="CE477"/>
      <c r="CF477"/>
      <c r="CG477"/>
      <c r="CH477"/>
      <c r="CI477"/>
      <c r="CJ477"/>
    </row>
    <row r="478" spans="2:88" x14ac:dyDescent="0.3">
      <c r="B478" s="72">
        <v>489</v>
      </c>
      <c r="C478"/>
      <c r="D478"/>
      <c r="E478"/>
      <c r="F478"/>
      <c r="G478"/>
      <c r="H478"/>
      <c r="I478"/>
      <c r="J478"/>
      <c r="K478"/>
      <c r="L478"/>
      <c r="M478"/>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c r="CE478"/>
      <c r="CF478"/>
      <c r="CG478"/>
      <c r="CH478"/>
      <c r="CI478"/>
      <c r="CJ478"/>
    </row>
    <row r="479" spans="2:88" x14ac:dyDescent="0.3">
      <c r="B479" s="72">
        <v>490</v>
      </c>
      <c r="C479"/>
      <c r="D479"/>
      <c r="E479"/>
      <c r="F479"/>
      <c r="G479"/>
      <c r="H479"/>
      <c r="I479"/>
      <c r="J479"/>
      <c r="K479"/>
      <c r="L479"/>
      <c r="M479"/>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c r="CC479"/>
      <c r="CD479"/>
      <c r="CE479"/>
      <c r="CF479"/>
      <c r="CG479"/>
      <c r="CH479"/>
      <c r="CI479"/>
      <c r="CJ479"/>
    </row>
    <row r="480" spans="2:88" x14ac:dyDescent="0.3">
      <c r="B480" s="72">
        <v>491</v>
      </c>
      <c r="C480"/>
      <c r="D480"/>
      <c r="E480"/>
      <c r="F480"/>
      <c r="G480"/>
      <c r="H480"/>
      <c r="I480"/>
      <c r="J480"/>
      <c r="K480"/>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c r="BY480"/>
      <c r="BZ480"/>
      <c r="CA480"/>
      <c r="CB480"/>
      <c r="CC480"/>
      <c r="CD480"/>
      <c r="CE480"/>
      <c r="CF480"/>
      <c r="CG480"/>
      <c r="CH480"/>
      <c r="CI480"/>
      <c r="CJ480"/>
    </row>
    <row r="481" spans="2:88" x14ac:dyDescent="0.3">
      <c r="B481" s="72">
        <v>492</v>
      </c>
      <c r="C481"/>
      <c r="D481"/>
      <c r="E481"/>
      <c r="F481"/>
      <c r="G481"/>
      <c r="H481"/>
      <c r="I481"/>
      <c r="J481"/>
      <c r="K481"/>
      <c r="L481"/>
      <c r="M481"/>
      <c r="N481"/>
      <c r="O481"/>
      <c r="P481"/>
      <c r="Q481"/>
      <c r="R481"/>
      <c r="S481"/>
      <c r="T481"/>
      <c r="U481"/>
      <c r="V481"/>
      <c r="W481"/>
      <c r="X481"/>
      <c r="Y481"/>
      <c r="Z481"/>
      <c r="AA481"/>
      <c r="AB481"/>
      <c r="AC481"/>
      <c r="AD481"/>
      <c r="AE481"/>
      <c r="AF481"/>
      <c r="AG481"/>
      <c r="AH481"/>
      <c r="AI481"/>
      <c r="AJ481"/>
      <c r="AK481"/>
      <c r="AL481"/>
      <c r="AM481"/>
      <c r="AN481"/>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c r="BY481"/>
      <c r="BZ481"/>
      <c r="CA481"/>
      <c r="CB481"/>
      <c r="CC481"/>
      <c r="CD481"/>
      <c r="CE481"/>
      <c r="CF481"/>
      <c r="CG481"/>
      <c r="CH481"/>
      <c r="CI481"/>
      <c r="CJ481"/>
    </row>
    <row r="482" spans="2:88" x14ac:dyDescent="0.3">
      <c r="B482" s="72">
        <v>493</v>
      </c>
      <c r="C482"/>
      <c r="D482"/>
      <c r="E482"/>
      <c r="F482"/>
      <c r="G482"/>
      <c r="H482"/>
      <c r="I482"/>
      <c r="J482"/>
      <c r="K482"/>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c r="BY482"/>
      <c r="BZ482"/>
      <c r="CA482"/>
      <c r="CB482"/>
      <c r="CC482"/>
      <c r="CD482"/>
      <c r="CE482"/>
      <c r="CF482"/>
      <c r="CG482"/>
      <c r="CH482"/>
      <c r="CI482"/>
      <c r="CJ482"/>
    </row>
    <row r="483" spans="2:88" x14ac:dyDescent="0.3">
      <c r="B483" s="72">
        <v>494</v>
      </c>
      <c r="C483"/>
      <c r="D483"/>
      <c r="E483"/>
      <c r="F483"/>
      <c r="G483"/>
      <c r="H483"/>
      <c r="I483"/>
      <c r="J483"/>
      <c r="K483"/>
      <c r="L483"/>
      <c r="M483"/>
      <c r="N483"/>
      <c r="O483"/>
      <c r="P483"/>
      <c r="Q483"/>
      <c r="R483"/>
      <c r="S483"/>
      <c r="T483"/>
      <c r="U483"/>
      <c r="V483"/>
      <c r="W483"/>
      <c r="X483"/>
      <c r="Y483"/>
      <c r="Z483"/>
      <c r="AA483"/>
      <c r="AB483"/>
      <c r="AC483"/>
      <c r="AD483"/>
      <c r="AE483"/>
      <c r="AF483"/>
      <c r="AG483"/>
      <c r="AH483"/>
      <c r="AI483"/>
      <c r="AJ483"/>
      <c r="AK483"/>
      <c r="AL483"/>
      <c r="AM483"/>
      <c r="AN483"/>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c r="BY483"/>
      <c r="BZ483"/>
      <c r="CA483"/>
      <c r="CB483"/>
      <c r="CC483"/>
      <c r="CD483"/>
      <c r="CE483"/>
      <c r="CF483"/>
      <c r="CG483"/>
      <c r="CH483"/>
      <c r="CI483"/>
      <c r="CJ483"/>
    </row>
    <row r="484" spans="2:88" x14ac:dyDescent="0.3">
      <c r="B484" s="72">
        <v>495</v>
      </c>
      <c r="C484"/>
      <c r="D484"/>
      <c r="E484"/>
      <c r="F484"/>
      <c r="G484"/>
      <c r="H484"/>
      <c r="I484"/>
      <c r="J484"/>
      <c r="K484"/>
      <c r="L484"/>
      <c r="M484"/>
      <c r="N484"/>
      <c r="O484"/>
      <c r="P484"/>
      <c r="Q484"/>
      <c r="R484"/>
      <c r="S484"/>
      <c r="T484"/>
      <c r="U484"/>
      <c r="V484"/>
      <c r="W484"/>
      <c r="X484"/>
      <c r="Y484"/>
      <c r="Z484"/>
      <c r="AA484"/>
      <c r="AB484"/>
      <c r="AC484"/>
      <c r="AD484"/>
      <c r="AE484"/>
      <c r="AF484"/>
      <c r="AG484"/>
      <c r="AH484"/>
      <c r="AI484"/>
      <c r="AJ484"/>
      <c r="AK484"/>
      <c r="AL484"/>
      <c r="AM484"/>
      <c r="AN48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c r="BY484"/>
      <c r="BZ484"/>
      <c r="CA484"/>
      <c r="CB484"/>
      <c r="CC484"/>
      <c r="CD484"/>
      <c r="CE484"/>
      <c r="CF484"/>
      <c r="CG484"/>
      <c r="CH484"/>
      <c r="CI484"/>
      <c r="CJ484"/>
    </row>
    <row r="485" spans="2:88" x14ac:dyDescent="0.3">
      <c r="B485" s="72">
        <v>496</v>
      </c>
      <c r="C485"/>
      <c r="D485"/>
      <c r="E485"/>
      <c r="F485"/>
      <c r="G485"/>
      <c r="H485"/>
      <c r="I485"/>
      <c r="J485"/>
      <c r="K485"/>
      <c r="L485"/>
      <c r="M485"/>
      <c r="N485"/>
      <c r="O485"/>
      <c r="P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c r="CC485"/>
      <c r="CD485"/>
      <c r="CE485"/>
      <c r="CF485"/>
      <c r="CG485"/>
      <c r="CH485"/>
      <c r="CI485"/>
      <c r="CJ485"/>
    </row>
    <row r="486" spans="2:88" x14ac:dyDescent="0.3">
      <c r="B486" s="72">
        <v>497</v>
      </c>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c r="CE486"/>
      <c r="CF486"/>
      <c r="CG486"/>
      <c r="CH486"/>
      <c r="CI486"/>
      <c r="CJ486"/>
    </row>
    <row r="487" spans="2:88" x14ac:dyDescent="0.3">
      <c r="B487" s="72">
        <v>498</v>
      </c>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c r="BY487"/>
      <c r="BZ487"/>
      <c r="CA487"/>
      <c r="CB487"/>
      <c r="CC487"/>
      <c r="CD487"/>
      <c r="CE487"/>
      <c r="CF487"/>
      <c r="CG487"/>
      <c r="CH487"/>
      <c r="CI487"/>
      <c r="CJ487"/>
    </row>
    <row r="488" spans="2:88" x14ac:dyDescent="0.3">
      <c r="B488" s="72">
        <v>499</v>
      </c>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c r="CC488"/>
      <c r="CD488"/>
      <c r="CE488"/>
      <c r="CF488"/>
      <c r="CG488"/>
      <c r="CH488"/>
      <c r="CI488"/>
      <c r="CJ488"/>
    </row>
    <row r="489" spans="2:88" x14ac:dyDescent="0.3">
      <c r="B489" s="72">
        <v>500</v>
      </c>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row>
    <row r="490" spans="2:88" x14ac:dyDescent="0.3">
      <c r="B490" s="72">
        <v>501</v>
      </c>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row>
    <row r="491" spans="2:88" x14ac:dyDescent="0.3">
      <c r="B491" s="72">
        <v>502</v>
      </c>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row>
    <row r="492" spans="2:88" x14ac:dyDescent="0.3">
      <c r="B492" s="72">
        <v>503</v>
      </c>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row>
    <row r="493" spans="2:88" x14ac:dyDescent="0.3">
      <c r="B493" s="72">
        <v>504</v>
      </c>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c r="CE493"/>
      <c r="CF493"/>
      <c r="CG493"/>
      <c r="CH493"/>
      <c r="CI493"/>
      <c r="CJ493"/>
    </row>
    <row r="494" spans="2:88" x14ac:dyDescent="0.3">
      <c r="B494" s="72">
        <v>505</v>
      </c>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row>
    <row r="495" spans="2:88" x14ac:dyDescent="0.3">
      <c r="B495" s="72">
        <v>506</v>
      </c>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row>
    <row r="496" spans="2:88" x14ac:dyDescent="0.3">
      <c r="B496" s="72">
        <v>507</v>
      </c>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c r="CC496"/>
      <c r="CD496"/>
      <c r="CE496"/>
      <c r="CF496"/>
      <c r="CG496"/>
      <c r="CH496"/>
      <c r="CI496"/>
      <c r="CJ496"/>
    </row>
    <row r="497" spans="2:88" x14ac:dyDescent="0.3">
      <c r="B497" s="72">
        <v>508</v>
      </c>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c r="CC497"/>
      <c r="CD497"/>
      <c r="CE497"/>
      <c r="CF497"/>
      <c r="CG497"/>
      <c r="CH497"/>
      <c r="CI497"/>
      <c r="CJ497"/>
    </row>
    <row r="498" spans="2:88" x14ac:dyDescent="0.3">
      <c r="B498" s="72">
        <v>509</v>
      </c>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c r="BY498"/>
      <c r="BZ498"/>
      <c r="CA498"/>
      <c r="CB498"/>
      <c r="CC498"/>
      <c r="CD498"/>
      <c r="CE498"/>
      <c r="CF498"/>
      <c r="CG498"/>
      <c r="CH498"/>
      <c r="CI498"/>
      <c r="CJ498"/>
    </row>
    <row r="499" spans="2:88" x14ac:dyDescent="0.3">
      <c r="B499" s="72">
        <v>510</v>
      </c>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c r="BY499"/>
      <c r="BZ499"/>
      <c r="CA499"/>
      <c r="CB499"/>
      <c r="CC499"/>
      <c r="CD499"/>
      <c r="CE499"/>
      <c r="CF499"/>
      <c r="CG499"/>
      <c r="CH499"/>
      <c r="CI499"/>
      <c r="CJ499"/>
    </row>
    <row r="500" spans="2:88" x14ac:dyDescent="0.3">
      <c r="B500" s="72">
        <v>511</v>
      </c>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c r="CC500"/>
      <c r="CD500"/>
      <c r="CE500"/>
      <c r="CF500"/>
      <c r="CG500"/>
      <c r="CH500"/>
      <c r="CI500"/>
      <c r="CJ500"/>
    </row>
    <row r="501" spans="2:88" x14ac:dyDescent="0.3">
      <c r="B501" s="72">
        <v>512</v>
      </c>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c r="BY501"/>
      <c r="BZ501"/>
      <c r="CA501"/>
      <c r="CB501"/>
      <c r="CC501"/>
      <c r="CD501"/>
      <c r="CE501"/>
      <c r="CF501"/>
      <c r="CG501"/>
      <c r="CH501"/>
      <c r="CI501"/>
      <c r="CJ501"/>
    </row>
    <row r="502" spans="2:88" x14ac:dyDescent="0.3">
      <c r="B502" s="72">
        <v>513</v>
      </c>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c r="CC502"/>
      <c r="CD502"/>
      <c r="CE502"/>
      <c r="CF502"/>
      <c r="CG502"/>
      <c r="CH502"/>
      <c r="CI502"/>
      <c r="CJ502"/>
    </row>
    <row r="503" spans="2:88" x14ac:dyDescent="0.3">
      <c r="B503" s="72">
        <v>514</v>
      </c>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c r="CC503"/>
      <c r="CD503"/>
      <c r="CE503"/>
      <c r="CF503"/>
      <c r="CG503"/>
      <c r="CH503"/>
      <c r="CI503"/>
      <c r="CJ503"/>
    </row>
    <row r="504" spans="2:88" x14ac:dyDescent="0.3">
      <c r="B504" s="72">
        <v>515</v>
      </c>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c r="CC504"/>
      <c r="CD504"/>
      <c r="CE504"/>
      <c r="CF504"/>
      <c r="CG504"/>
      <c r="CH504"/>
      <c r="CI504"/>
      <c r="CJ504"/>
    </row>
    <row r="505" spans="2:88" x14ac:dyDescent="0.3">
      <c r="B505" s="72">
        <v>516</v>
      </c>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c r="BY505"/>
      <c r="BZ505"/>
      <c r="CA505"/>
      <c r="CB505"/>
      <c r="CC505"/>
      <c r="CD505"/>
      <c r="CE505"/>
      <c r="CF505"/>
      <c r="CG505"/>
      <c r="CH505"/>
      <c r="CI505"/>
      <c r="CJ505"/>
    </row>
    <row r="506" spans="2:88" x14ac:dyDescent="0.3">
      <c r="B506" s="72">
        <v>517</v>
      </c>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c r="AL506"/>
      <c r="AM506"/>
      <c r="AN506"/>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c r="BY506"/>
      <c r="BZ506"/>
      <c r="CA506"/>
      <c r="CB506"/>
      <c r="CC506"/>
      <c r="CD506"/>
      <c r="CE506"/>
      <c r="CF506"/>
      <c r="CG506"/>
      <c r="CH506"/>
      <c r="CI506"/>
      <c r="CJ506"/>
    </row>
    <row r="507" spans="2:88" x14ac:dyDescent="0.3">
      <c r="B507" s="72">
        <v>518</v>
      </c>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c r="BY507"/>
      <c r="BZ507"/>
      <c r="CA507"/>
      <c r="CB507"/>
      <c r="CC507"/>
      <c r="CD507"/>
      <c r="CE507"/>
      <c r="CF507"/>
      <c r="CG507"/>
      <c r="CH507"/>
      <c r="CI507"/>
      <c r="CJ507"/>
    </row>
    <row r="508" spans="2:88" x14ac:dyDescent="0.3">
      <c r="B508" s="73"/>
    </row>
    <row r="509" spans="2:88" x14ac:dyDescent="0.3">
      <c r="B509" s="73"/>
    </row>
    <row r="510" spans="2:88" x14ac:dyDescent="0.3">
      <c r="B510" s="73"/>
    </row>
    <row r="511" spans="2:88" x14ac:dyDescent="0.3">
      <c r="B511" s="73"/>
    </row>
    <row r="512" spans="2:88" x14ac:dyDescent="0.3">
      <c r="B512" s="73"/>
    </row>
    <row r="513" spans="2:2" x14ac:dyDescent="0.3">
      <c r="B513" s="73"/>
    </row>
    <row r="514" spans="2:2" x14ac:dyDescent="0.3">
      <c r="B514" s="73"/>
    </row>
    <row r="515" spans="2:2" x14ac:dyDescent="0.3">
      <c r="B515" s="73"/>
    </row>
    <row r="516" spans="2:2" x14ac:dyDescent="0.3">
      <c r="B516" s="73"/>
    </row>
    <row r="517" spans="2:2" x14ac:dyDescent="0.3">
      <c r="B517" s="73"/>
    </row>
    <row r="518" spans="2:2" x14ac:dyDescent="0.3">
      <c r="B518" s="73"/>
    </row>
    <row r="519" spans="2:2" x14ac:dyDescent="0.3">
      <c r="B519" s="73"/>
    </row>
    <row r="520" spans="2:2" x14ac:dyDescent="0.3">
      <c r="B520" s="73"/>
    </row>
    <row r="521" spans="2:2" x14ac:dyDescent="0.3">
      <c r="B521" s="73"/>
    </row>
    <row r="522" spans="2:2" x14ac:dyDescent="0.3">
      <c r="B522" s="73"/>
    </row>
    <row r="523" spans="2:2" x14ac:dyDescent="0.3">
      <c r="B523" s="73"/>
    </row>
    <row r="524" spans="2:2" x14ac:dyDescent="0.3">
      <c r="B524" s="73"/>
    </row>
    <row r="525" spans="2:2" x14ac:dyDescent="0.3">
      <c r="B525" s="73"/>
    </row>
    <row r="526" spans="2:2" x14ac:dyDescent="0.3">
      <c r="B526" s="73"/>
    </row>
    <row r="527" spans="2:2" x14ac:dyDescent="0.3">
      <c r="B527" s="73"/>
    </row>
    <row r="528" spans="2:2" x14ac:dyDescent="0.3">
      <c r="B528" s="73"/>
    </row>
    <row r="529" spans="2:2" x14ac:dyDescent="0.3">
      <c r="B529" s="73"/>
    </row>
    <row r="530" spans="2:2" x14ac:dyDescent="0.3">
      <c r="B530" s="73"/>
    </row>
    <row r="531" spans="2:2" x14ac:dyDescent="0.3">
      <c r="B531" s="73"/>
    </row>
    <row r="532" spans="2:2" x14ac:dyDescent="0.3">
      <c r="B532" s="73"/>
    </row>
    <row r="533" spans="2:2" x14ac:dyDescent="0.3">
      <c r="B533" s="73"/>
    </row>
    <row r="534" spans="2:2" x14ac:dyDescent="0.3">
      <c r="B534" s="73"/>
    </row>
    <row r="535" spans="2:2" x14ac:dyDescent="0.3">
      <c r="B535" s="73"/>
    </row>
    <row r="536" spans="2:2" x14ac:dyDescent="0.3">
      <c r="B536" s="73"/>
    </row>
    <row r="537" spans="2:2" x14ac:dyDescent="0.3">
      <c r="B537" s="73"/>
    </row>
    <row r="538" spans="2:2" x14ac:dyDescent="0.3">
      <c r="B538" s="73"/>
    </row>
    <row r="539" spans="2:2" x14ac:dyDescent="0.3">
      <c r="B539" s="73"/>
    </row>
    <row r="540" spans="2:2" x14ac:dyDescent="0.3">
      <c r="B540" s="73"/>
    </row>
    <row r="541" spans="2:2" x14ac:dyDescent="0.3">
      <c r="B541" s="73"/>
    </row>
    <row r="542" spans="2:2" x14ac:dyDescent="0.3">
      <c r="B542" s="73"/>
    </row>
    <row r="543" spans="2:2" x14ac:dyDescent="0.3">
      <c r="B543" s="73"/>
    </row>
    <row r="544" spans="2:2" x14ac:dyDescent="0.3">
      <c r="B544" s="73"/>
    </row>
    <row r="545" spans="2:2" x14ac:dyDescent="0.3">
      <c r="B545" s="73"/>
    </row>
    <row r="546" spans="2:2" x14ac:dyDescent="0.3">
      <c r="B546" s="73"/>
    </row>
    <row r="547" spans="2:2" x14ac:dyDescent="0.3">
      <c r="B547" s="73"/>
    </row>
    <row r="548" spans="2:2" x14ac:dyDescent="0.3">
      <c r="B548" s="73"/>
    </row>
    <row r="549" spans="2:2" x14ac:dyDescent="0.3">
      <c r="B549" s="73"/>
    </row>
    <row r="550" spans="2:2" x14ac:dyDescent="0.3">
      <c r="B550" s="73"/>
    </row>
    <row r="551" spans="2:2" x14ac:dyDescent="0.3">
      <c r="B551" s="73"/>
    </row>
    <row r="552" spans="2:2" x14ac:dyDescent="0.3">
      <c r="B552" s="73"/>
    </row>
    <row r="553" spans="2:2" x14ac:dyDescent="0.3">
      <c r="B553" s="73"/>
    </row>
    <row r="554" spans="2:2" x14ac:dyDescent="0.3">
      <c r="B554" s="73"/>
    </row>
    <row r="555" spans="2:2" x14ac:dyDescent="0.3">
      <c r="B555" s="73"/>
    </row>
    <row r="556" spans="2:2" x14ac:dyDescent="0.3">
      <c r="B556" s="73"/>
    </row>
    <row r="557" spans="2:2" x14ac:dyDescent="0.3">
      <c r="B557" s="73"/>
    </row>
    <row r="558" spans="2:2" x14ac:dyDescent="0.3">
      <c r="B558" s="73"/>
    </row>
    <row r="559" spans="2:2" x14ac:dyDescent="0.3">
      <c r="B559" s="73"/>
    </row>
    <row r="560" spans="2:2" x14ac:dyDescent="0.3">
      <c r="B560" s="73"/>
    </row>
    <row r="561" spans="2:2" x14ac:dyDescent="0.3">
      <c r="B561" s="73"/>
    </row>
    <row r="562" spans="2:2" x14ac:dyDescent="0.3">
      <c r="B562" s="73"/>
    </row>
    <row r="563" spans="2:2" x14ac:dyDescent="0.3">
      <c r="B563" s="73"/>
    </row>
    <row r="564" spans="2:2" x14ac:dyDescent="0.3">
      <c r="B564" s="73"/>
    </row>
    <row r="565" spans="2:2" x14ac:dyDescent="0.3">
      <c r="B565" s="73"/>
    </row>
    <row r="566" spans="2:2" x14ac:dyDescent="0.3">
      <c r="B566" s="73"/>
    </row>
    <row r="567" spans="2:2" x14ac:dyDescent="0.3">
      <c r="B567" s="73"/>
    </row>
    <row r="568" spans="2:2" x14ac:dyDescent="0.3">
      <c r="B568" s="73"/>
    </row>
    <row r="569" spans="2:2" x14ac:dyDescent="0.3">
      <c r="B569" s="73"/>
    </row>
    <row r="570" spans="2:2" x14ac:dyDescent="0.3">
      <c r="B570" s="73"/>
    </row>
    <row r="571" spans="2:2" x14ac:dyDescent="0.3">
      <c r="B571" s="73"/>
    </row>
    <row r="572" spans="2:2" x14ac:dyDescent="0.3">
      <c r="B572" s="73"/>
    </row>
    <row r="573" spans="2:2" x14ac:dyDescent="0.3">
      <c r="B573" s="73"/>
    </row>
    <row r="574" spans="2:2" x14ac:dyDescent="0.3">
      <c r="B574" s="73"/>
    </row>
    <row r="575" spans="2:2" x14ac:dyDescent="0.3">
      <c r="B575" s="73"/>
    </row>
    <row r="576" spans="2:2" x14ac:dyDescent="0.3">
      <c r="B576" s="73"/>
    </row>
    <row r="577" spans="2:2" x14ac:dyDescent="0.3">
      <c r="B577" s="73"/>
    </row>
    <row r="578" spans="2:2" x14ac:dyDescent="0.3">
      <c r="B578" s="73"/>
    </row>
    <row r="579" spans="2:2" x14ac:dyDescent="0.3">
      <c r="B579" s="73"/>
    </row>
    <row r="580" spans="2:2" x14ac:dyDescent="0.3">
      <c r="B580" s="73"/>
    </row>
    <row r="581" spans="2:2" x14ac:dyDescent="0.3">
      <c r="B581" s="73"/>
    </row>
    <row r="582" spans="2:2" x14ac:dyDescent="0.3">
      <c r="B582" s="73"/>
    </row>
    <row r="583" spans="2:2" x14ac:dyDescent="0.3">
      <c r="B583" s="73"/>
    </row>
    <row r="584" spans="2:2" x14ac:dyDescent="0.3">
      <c r="B584" s="73"/>
    </row>
    <row r="585" spans="2:2" x14ac:dyDescent="0.3">
      <c r="B585" s="73"/>
    </row>
    <row r="586" spans="2:2" x14ac:dyDescent="0.3">
      <c r="B586" s="73"/>
    </row>
    <row r="587" spans="2:2" x14ac:dyDescent="0.3">
      <c r="B587" s="73"/>
    </row>
    <row r="588" spans="2:2" x14ac:dyDescent="0.3">
      <c r="B588" s="73"/>
    </row>
    <row r="589" spans="2:2" x14ac:dyDescent="0.3">
      <c r="B589" s="73"/>
    </row>
    <row r="590" spans="2:2" x14ac:dyDescent="0.3">
      <c r="B590" s="73"/>
    </row>
    <row r="591" spans="2:2" x14ac:dyDescent="0.3">
      <c r="B591" s="73"/>
    </row>
    <row r="592" spans="2:2" x14ac:dyDescent="0.3">
      <c r="B592" s="73"/>
    </row>
    <row r="593" spans="2:2" x14ac:dyDescent="0.3">
      <c r="B593" s="73"/>
    </row>
    <row r="594" spans="2:2" x14ac:dyDescent="0.3">
      <c r="B594" s="73"/>
    </row>
    <row r="595" spans="2:2" x14ac:dyDescent="0.3">
      <c r="B595" s="73"/>
    </row>
    <row r="596" spans="2:2" x14ac:dyDescent="0.3">
      <c r="B596" s="73"/>
    </row>
    <row r="597" spans="2:2" x14ac:dyDescent="0.3">
      <c r="B597" s="73"/>
    </row>
    <row r="598" spans="2:2" x14ac:dyDescent="0.3">
      <c r="B598" s="73"/>
    </row>
    <row r="599" spans="2:2" x14ac:dyDescent="0.3">
      <c r="B599" s="73"/>
    </row>
    <row r="600" spans="2:2" x14ac:dyDescent="0.3">
      <c r="B600" s="73"/>
    </row>
    <row r="601" spans="2:2" x14ac:dyDescent="0.3">
      <c r="B601" s="73"/>
    </row>
    <row r="602" spans="2:2" x14ac:dyDescent="0.3">
      <c r="B602" s="73"/>
    </row>
    <row r="603" spans="2:2" x14ac:dyDescent="0.3">
      <c r="B603" s="73"/>
    </row>
    <row r="604" spans="2:2" x14ac:dyDescent="0.3">
      <c r="B604" s="73"/>
    </row>
    <row r="605" spans="2:2" x14ac:dyDescent="0.3">
      <c r="B605" s="73"/>
    </row>
    <row r="606" spans="2:2" x14ac:dyDescent="0.3">
      <c r="B606" s="73"/>
    </row>
    <row r="607" spans="2:2" x14ac:dyDescent="0.3">
      <c r="B607" s="73"/>
    </row>
    <row r="608" spans="2:2" x14ac:dyDescent="0.3">
      <c r="B608" s="73"/>
    </row>
    <row r="609" spans="2:2" x14ac:dyDescent="0.3">
      <c r="B609" s="73"/>
    </row>
    <row r="610" spans="2:2" x14ac:dyDescent="0.3">
      <c r="B610" s="73"/>
    </row>
    <row r="611" spans="2:2" x14ac:dyDescent="0.3">
      <c r="B611" s="73"/>
    </row>
    <row r="612" spans="2:2" x14ac:dyDescent="0.3">
      <c r="B612" s="73"/>
    </row>
    <row r="613" spans="2:2" x14ac:dyDescent="0.3">
      <c r="B613" s="73"/>
    </row>
    <row r="614" spans="2:2" x14ac:dyDescent="0.3">
      <c r="B614" s="73"/>
    </row>
    <row r="615" spans="2:2" x14ac:dyDescent="0.3">
      <c r="B615" s="73"/>
    </row>
    <row r="616" spans="2:2" x14ac:dyDescent="0.3">
      <c r="B616" s="73"/>
    </row>
    <row r="617" spans="2:2" x14ac:dyDescent="0.3">
      <c r="B617" s="73"/>
    </row>
    <row r="618" spans="2:2" x14ac:dyDescent="0.3">
      <c r="B618" s="73"/>
    </row>
    <row r="619" spans="2:2" x14ac:dyDescent="0.3">
      <c r="B619" s="73"/>
    </row>
    <row r="620" spans="2:2" x14ac:dyDescent="0.3">
      <c r="B620" s="73"/>
    </row>
    <row r="621" spans="2:2" x14ac:dyDescent="0.3">
      <c r="B621" s="73"/>
    </row>
    <row r="622" spans="2:2" x14ac:dyDescent="0.3">
      <c r="B622" s="73"/>
    </row>
    <row r="623" spans="2:2" x14ac:dyDescent="0.3">
      <c r="B623" s="73"/>
    </row>
    <row r="624" spans="2:2" x14ac:dyDescent="0.3">
      <c r="B624" s="73"/>
    </row>
    <row r="625" spans="2:2" x14ac:dyDescent="0.3">
      <c r="B625" s="73"/>
    </row>
    <row r="626" spans="2:2" x14ac:dyDescent="0.3">
      <c r="B626" s="73"/>
    </row>
    <row r="627" spans="2:2" x14ac:dyDescent="0.3">
      <c r="B627" s="73"/>
    </row>
    <row r="628" spans="2:2" x14ac:dyDescent="0.3">
      <c r="B628" s="73"/>
    </row>
    <row r="629" spans="2:2" x14ac:dyDescent="0.3">
      <c r="B629" s="73"/>
    </row>
    <row r="630" spans="2:2" x14ac:dyDescent="0.3">
      <c r="B630" s="73"/>
    </row>
    <row r="631" spans="2:2" x14ac:dyDescent="0.3">
      <c r="B631" s="73"/>
    </row>
    <row r="632" spans="2:2" x14ac:dyDescent="0.3">
      <c r="B632" s="73"/>
    </row>
    <row r="633" spans="2:2" x14ac:dyDescent="0.3">
      <c r="B633" s="73"/>
    </row>
    <row r="634" spans="2:2" x14ac:dyDescent="0.3">
      <c r="B634" s="73"/>
    </row>
    <row r="635" spans="2:2" x14ac:dyDescent="0.3">
      <c r="B635" s="73"/>
    </row>
    <row r="636" spans="2:2" x14ac:dyDescent="0.3">
      <c r="B636" s="73"/>
    </row>
    <row r="637" spans="2:2" x14ac:dyDescent="0.3">
      <c r="B637" s="73"/>
    </row>
    <row r="638" spans="2:2" x14ac:dyDescent="0.3">
      <c r="B638" s="73"/>
    </row>
    <row r="639" spans="2:2" x14ac:dyDescent="0.3">
      <c r="B639" s="73"/>
    </row>
    <row r="640" spans="2:2" x14ac:dyDescent="0.3">
      <c r="B640" s="73"/>
    </row>
    <row r="641" spans="2:2" x14ac:dyDescent="0.3">
      <c r="B641" s="73"/>
    </row>
    <row r="642" spans="2:2" x14ac:dyDescent="0.3">
      <c r="B642" s="73"/>
    </row>
    <row r="643" spans="2:2" x14ac:dyDescent="0.3">
      <c r="B643" s="73"/>
    </row>
    <row r="644" spans="2:2" x14ac:dyDescent="0.3">
      <c r="B644" s="73"/>
    </row>
    <row r="645" spans="2:2" x14ac:dyDescent="0.3">
      <c r="B645" s="73"/>
    </row>
    <row r="646" spans="2:2" x14ac:dyDescent="0.3">
      <c r="B646" s="73"/>
    </row>
    <row r="647" spans="2:2" x14ac:dyDescent="0.3">
      <c r="B647" s="73"/>
    </row>
    <row r="648" spans="2:2" x14ac:dyDescent="0.3">
      <c r="B648" s="73"/>
    </row>
    <row r="649" spans="2:2" x14ac:dyDescent="0.3">
      <c r="B649" s="73"/>
    </row>
    <row r="650" spans="2:2" x14ac:dyDescent="0.3">
      <c r="B650" s="73"/>
    </row>
    <row r="651" spans="2:2" x14ac:dyDescent="0.3">
      <c r="B651" s="73"/>
    </row>
    <row r="652" spans="2:2" x14ac:dyDescent="0.3">
      <c r="B652" s="73"/>
    </row>
    <row r="653" spans="2:2" x14ac:dyDescent="0.3">
      <c r="B653" s="73"/>
    </row>
    <row r="654" spans="2:2" x14ac:dyDescent="0.3">
      <c r="B654" s="73"/>
    </row>
    <row r="655" spans="2:2" x14ac:dyDescent="0.3">
      <c r="B655" s="73"/>
    </row>
    <row r="656" spans="2:2" x14ac:dyDescent="0.3">
      <c r="B656" s="73"/>
    </row>
    <row r="657" spans="2:2" x14ac:dyDescent="0.3">
      <c r="B657" s="73"/>
    </row>
    <row r="658" spans="2:2" x14ac:dyDescent="0.3">
      <c r="B658" s="73"/>
    </row>
    <row r="659" spans="2:2" x14ac:dyDescent="0.3">
      <c r="B659" s="73"/>
    </row>
    <row r="660" spans="2:2" x14ac:dyDescent="0.3">
      <c r="B660" s="73"/>
    </row>
    <row r="661" spans="2:2" x14ac:dyDescent="0.3">
      <c r="B661" s="73"/>
    </row>
    <row r="662" spans="2:2" x14ac:dyDescent="0.3">
      <c r="B662" s="73"/>
    </row>
    <row r="663" spans="2:2" x14ac:dyDescent="0.3">
      <c r="B663" s="73"/>
    </row>
    <row r="664" spans="2:2" x14ac:dyDescent="0.3">
      <c r="B664" s="73"/>
    </row>
    <row r="665" spans="2:2" x14ac:dyDescent="0.3">
      <c r="B665" s="73"/>
    </row>
    <row r="666" spans="2:2" x14ac:dyDescent="0.3">
      <c r="B666" s="73"/>
    </row>
    <row r="667" spans="2:2" x14ac:dyDescent="0.3">
      <c r="B667" s="73"/>
    </row>
    <row r="668" spans="2:2" x14ac:dyDescent="0.3">
      <c r="B668" s="73"/>
    </row>
    <row r="669" spans="2:2" x14ac:dyDescent="0.3">
      <c r="B669" s="73"/>
    </row>
    <row r="670" spans="2:2" x14ac:dyDescent="0.3">
      <c r="B670" s="73"/>
    </row>
    <row r="671" spans="2:2" x14ac:dyDescent="0.3">
      <c r="B671" s="73"/>
    </row>
    <row r="672" spans="2:2" x14ac:dyDescent="0.3">
      <c r="B672" s="73"/>
    </row>
    <row r="673" spans="2:2" x14ac:dyDescent="0.3">
      <c r="B673" s="73"/>
    </row>
    <row r="674" spans="2:2" x14ac:dyDescent="0.3">
      <c r="B674" s="73"/>
    </row>
    <row r="675" spans="2:2" x14ac:dyDescent="0.3">
      <c r="B675" s="73"/>
    </row>
    <row r="676" spans="2:2" x14ac:dyDescent="0.3">
      <c r="B676" s="73"/>
    </row>
    <row r="677" spans="2:2" x14ac:dyDescent="0.3">
      <c r="B677" s="73"/>
    </row>
    <row r="678" spans="2:2" x14ac:dyDescent="0.3">
      <c r="B678" s="73"/>
    </row>
    <row r="679" spans="2:2" x14ac:dyDescent="0.3">
      <c r="B679" s="73"/>
    </row>
    <row r="680" spans="2:2" x14ac:dyDescent="0.3">
      <c r="B680" s="73"/>
    </row>
    <row r="681" spans="2:2" x14ac:dyDescent="0.3">
      <c r="B681" s="73"/>
    </row>
    <row r="682" spans="2:2" x14ac:dyDescent="0.3">
      <c r="B682" s="73"/>
    </row>
    <row r="683" spans="2:2" x14ac:dyDescent="0.3">
      <c r="B683" s="73"/>
    </row>
    <row r="684" spans="2:2" x14ac:dyDescent="0.3">
      <c r="B684" s="73"/>
    </row>
    <row r="685" spans="2:2" x14ac:dyDescent="0.3">
      <c r="B685" s="73"/>
    </row>
    <row r="686" spans="2:2" x14ac:dyDescent="0.3">
      <c r="B686" s="73"/>
    </row>
    <row r="687" spans="2:2" x14ac:dyDescent="0.3">
      <c r="B687" s="73"/>
    </row>
    <row r="688" spans="2:2" x14ac:dyDescent="0.3">
      <c r="B688" s="73"/>
    </row>
    <row r="689" spans="2:2" x14ac:dyDescent="0.3">
      <c r="B689" s="73"/>
    </row>
    <row r="690" spans="2:2" x14ac:dyDescent="0.3">
      <c r="B690" s="73"/>
    </row>
    <row r="691" spans="2:2" x14ac:dyDescent="0.3">
      <c r="B691" s="73"/>
    </row>
    <row r="692" spans="2:2" x14ac:dyDescent="0.3">
      <c r="B692" s="73"/>
    </row>
    <row r="693" spans="2:2" x14ac:dyDescent="0.3">
      <c r="B693" s="73"/>
    </row>
    <row r="694" spans="2:2" x14ac:dyDescent="0.3">
      <c r="B694" s="73"/>
    </row>
    <row r="695" spans="2:2" x14ac:dyDescent="0.3">
      <c r="B695" s="73"/>
    </row>
    <row r="696" spans="2:2" x14ac:dyDescent="0.3">
      <c r="B696" s="73"/>
    </row>
    <row r="697" spans="2:2" x14ac:dyDescent="0.3">
      <c r="B697" s="73"/>
    </row>
    <row r="698" spans="2:2" x14ac:dyDescent="0.3">
      <c r="B698" s="73"/>
    </row>
    <row r="699" spans="2:2" x14ac:dyDescent="0.3">
      <c r="B699" s="73"/>
    </row>
    <row r="700" spans="2:2" x14ac:dyDescent="0.3">
      <c r="B700" s="73"/>
    </row>
    <row r="701" spans="2:2" x14ac:dyDescent="0.3">
      <c r="B701" s="73"/>
    </row>
    <row r="702" spans="2:2" x14ac:dyDescent="0.3">
      <c r="B702" s="73"/>
    </row>
    <row r="703" spans="2:2" x14ac:dyDescent="0.3">
      <c r="B703" s="73"/>
    </row>
    <row r="704" spans="2:2" x14ac:dyDescent="0.3">
      <c r="B704" s="73"/>
    </row>
    <row r="705" spans="2:2" x14ac:dyDescent="0.3">
      <c r="B705" s="73"/>
    </row>
    <row r="706" spans="2:2" x14ac:dyDescent="0.3">
      <c r="B706" s="73"/>
    </row>
    <row r="707" spans="2:2" x14ac:dyDescent="0.3">
      <c r="B707" s="73"/>
    </row>
    <row r="708" spans="2:2" x14ac:dyDescent="0.3">
      <c r="B708" s="73"/>
    </row>
    <row r="709" spans="2:2" x14ac:dyDescent="0.3">
      <c r="B709" s="73"/>
    </row>
    <row r="710" spans="2:2" x14ac:dyDescent="0.3">
      <c r="B710" s="73"/>
    </row>
    <row r="711" spans="2:2" x14ac:dyDescent="0.3">
      <c r="B711" s="73"/>
    </row>
    <row r="712" spans="2:2" x14ac:dyDescent="0.3">
      <c r="B712" s="73"/>
    </row>
    <row r="713" spans="2:2" x14ac:dyDescent="0.3">
      <c r="B713" s="73"/>
    </row>
    <row r="714" spans="2:2" x14ac:dyDescent="0.3">
      <c r="B714" s="73"/>
    </row>
    <row r="715" spans="2:2" x14ac:dyDescent="0.3">
      <c r="B715" s="73"/>
    </row>
    <row r="716" spans="2:2" x14ac:dyDescent="0.3">
      <c r="B716" s="73"/>
    </row>
    <row r="717" spans="2:2" x14ac:dyDescent="0.3">
      <c r="B717" s="73"/>
    </row>
    <row r="718" spans="2:2" x14ac:dyDescent="0.3">
      <c r="B718" s="73"/>
    </row>
    <row r="719" spans="2:2" x14ac:dyDescent="0.3">
      <c r="B719" s="73"/>
    </row>
    <row r="720" spans="2:2" x14ac:dyDescent="0.3">
      <c r="B720" s="73"/>
    </row>
    <row r="721" spans="2:2" x14ac:dyDescent="0.3">
      <c r="B721" s="73"/>
    </row>
    <row r="722" spans="2:2" x14ac:dyDescent="0.3">
      <c r="B722" s="73"/>
    </row>
    <row r="723" spans="2:2" x14ac:dyDescent="0.3">
      <c r="B723" s="73"/>
    </row>
    <row r="724" spans="2:2" x14ac:dyDescent="0.3">
      <c r="B724" s="73"/>
    </row>
    <row r="725" spans="2:2" x14ac:dyDescent="0.3">
      <c r="B725" s="73"/>
    </row>
    <row r="726" spans="2:2" x14ac:dyDescent="0.3">
      <c r="B726" s="73"/>
    </row>
    <row r="727" spans="2:2" x14ac:dyDescent="0.3">
      <c r="B727" s="73"/>
    </row>
    <row r="728" spans="2:2" x14ac:dyDescent="0.3">
      <c r="B728" s="73"/>
    </row>
    <row r="729" spans="2:2" x14ac:dyDescent="0.3">
      <c r="B729" s="73"/>
    </row>
    <row r="730" spans="2:2" x14ac:dyDescent="0.3">
      <c r="B730" s="73"/>
    </row>
    <row r="731" spans="2:2" x14ac:dyDescent="0.3">
      <c r="B731" s="73"/>
    </row>
    <row r="732" spans="2:2" x14ac:dyDescent="0.3">
      <c r="B732" s="73"/>
    </row>
    <row r="733" spans="2:2" x14ac:dyDescent="0.3">
      <c r="B733" s="73"/>
    </row>
    <row r="734" spans="2:2" x14ac:dyDescent="0.3">
      <c r="B734" s="73"/>
    </row>
    <row r="735" spans="2:2" x14ac:dyDescent="0.3">
      <c r="B735" s="73"/>
    </row>
    <row r="736" spans="2:2" x14ac:dyDescent="0.3">
      <c r="B736" s="73"/>
    </row>
    <row r="737" spans="2:2" x14ac:dyDescent="0.3">
      <c r="B737" s="73"/>
    </row>
    <row r="738" spans="2:2" x14ac:dyDescent="0.3">
      <c r="B738" s="73"/>
    </row>
    <row r="739" spans="2:2" x14ac:dyDescent="0.3">
      <c r="B739" s="73"/>
    </row>
    <row r="740" spans="2:2" x14ac:dyDescent="0.3">
      <c r="B740" s="73"/>
    </row>
    <row r="741" spans="2:2" x14ac:dyDescent="0.3">
      <c r="B741" s="73"/>
    </row>
    <row r="742" spans="2:2" x14ac:dyDescent="0.3">
      <c r="B742" s="73"/>
    </row>
    <row r="743" spans="2:2" x14ac:dyDescent="0.3">
      <c r="B743" s="73"/>
    </row>
    <row r="744" spans="2:2" x14ac:dyDescent="0.3">
      <c r="B744" s="73"/>
    </row>
    <row r="745" spans="2:2" x14ac:dyDescent="0.3">
      <c r="B745" s="73"/>
    </row>
    <row r="746" spans="2:2" x14ac:dyDescent="0.3">
      <c r="B746" s="73"/>
    </row>
    <row r="747" spans="2:2" x14ac:dyDescent="0.3">
      <c r="B747" s="73"/>
    </row>
    <row r="748" spans="2:2" x14ac:dyDescent="0.3">
      <c r="B748" s="73"/>
    </row>
    <row r="749" spans="2:2" x14ac:dyDescent="0.3">
      <c r="B749" s="73"/>
    </row>
    <row r="750" spans="2:2" x14ac:dyDescent="0.3">
      <c r="B750" s="73"/>
    </row>
    <row r="751" spans="2:2" x14ac:dyDescent="0.3">
      <c r="B751" s="73"/>
    </row>
    <row r="752" spans="2:2" x14ac:dyDescent="0.3">
      <c r="B752" s="73"/>
    </row>
    <row r="753" spans="2:2" x14ac:dyDescent="0.3">
      <c r="B753" s="73"/>
    </row>
    <row r="754" spans="2:2" x14ac:dyDescent="0.3">
      <c r="B754" s="73"/>
    </row>
    <row r="755" spans="2:2" x14ac:dyDescent="0.3">
      <c r="B755" s="73"/>
    </row>
    <row r="756" spans="2:2" x14ac:dyDescent="0.3">
      <c r="B756" s="73"/>
    </row>
    <row r="757" spans="2:2" x14ac:dyDescent="0.3">
      <c r="B757" s="73"/>
    </row>
    <row r="758" spans="2:2" x14ac:dyDescent="0.3">
      <c r="B758" s="73"/>
    </row>
    <row r="759" spans="2:2" x14ac:dyDescent="0.3">
      <c r="B759" s="73"/>
    </row>
    <row r="760" spans="2:2" x14ac:dyDescent="0.3">
      <c r="B760" s="73"/>
    </row>
    <row r="761" spans="2:2" x14ac:dyDescent="0.3">
      <c r="B761" s="73"/>
    </row>
    <row r="762" spans="2:2" x14ac:dyDescent="0.3">
      <c r="B762" s="73"/>
    </row>
    <row r="763" spans="2:2" x14ac:dyDescent="0.3">
      <c r="B763" s="73"/>
    </row>
    <row r="764" spans="2:2" x14ac:dyDescent="0.3">
      <c r="B764" s="73"/>
    </row>
    <row r="765" spans="2:2" x14ac:dyDescent="0.3">
      <c r="B765" s="73"/>
    </row>
    <row r="766" spans="2:2" x14ac:dyDescent="0.3">
      <c r="B766" s="73"/>
    </row>
    <row r="767" spans="2:2" x14ac:dyDescent="0.3">
      <c r="B767" s="73"/>
    </row>
    <row r="768" spans="2:2" x14ac:dyDescent="0.3">
      <c r="B768" s="73"/>
    </row>
    <row r="769" spans="2:2" x14ac:dyDescent="0.3">
      <c r="B769" s="73"/>
    </row>
    <row r="770" spans="2:2" x14ac:dyDescent="0.3">
      <c r="B770" s="73"/>
    </row>
    <row r="771" spans="2:2" x14ac:dyDescent="0.3">
      <c r="B771" s="73"/>
    </row>
    <row r="772" spans="2:2" x14ac:dyDescent="0.3">
      <c r="B772" s="73"/>
    </row>
    <row r="773" spans="2:2" x14ac:dyDescent="0.3">
      <c r="B773" s="73"/>
    </row>
    <row r="774" spans="2:2" x14ac:dyDescent="0.3">
      <c r="B774" s="73"/>
    </row>
    <row r="775" spans="2:2" x14ac:dyDescent="0.3">
      <c r="B775" s="73"/>
    </row>
    <row r="776" spans="2:2" x14ac:dyDescent="0.3">
      <c r="B776" s="73"/>
    </row>
    <row r="777" spans="2:2" x14ac:dyDescent="0.3">
      <c r="B777" s="73"/>
    </row>
    <row r="778" spans="2:2" x14ac:dyDescent="0.3">
      <c r="B778" s="73"/>
    </row>
    <row r="779" spans="2:2" x14ac:dyDescent="0.3">
      <c r="B779" s="73"/>
    </row>
    <row r="780" spans="2:2" x14ac:dyDescent="0.3">
      <c r="B780" s="73"/>
    </row>
    <row r="781" spans="2:2" x14ac:dyDescent="0.3">
      <c r="B781" s="73"/>
    </row>
    <row r="782" spans="2:2" x14ac:dyDescent="0.3">
      <c r="B782" s="73"/>
    </row>
    <row r="783" spans="2:2" x14ac:dyDescent="0.3">
      <c r="B783" s="73"/>
    </row>
    <row r="784" spans="2:2" x14ac:dyDescent="0.3">
      <c r="B784" s="73"/>
    </row>
    <row r="785" spans="2:2" x14ac:dyDescent="0.3">
      <c r="B785" s="73"/>
    </row>
    <row r="786" spans="2:2" x14ac:dyDescent="0.3">
      <c r="B786" s="73"/>
    </row>
    <row r="787" spans="2:2" x14ac:dyDescent="0.3">
      <c r="B787" s="73"/>
    </row>
    <row r="788" spans="2:2" x14ac:dyDescent="0.3">
      <c r="B788" s="73"/>
    </row>
    <row r="789" spans="2:2" x14ac:dyDescent="0.3">
      <c r="B789" s="73"/>
    </row>
    <row r="790" spans="2:2" x14ac:dyDescent="0.3">
      <c r="B790" s="73"/>
    </row>
    <row r="791" spans="2:2" x14ac:dyDescent="0.3">
      <c r="B791" s="73"/>
    </row>
    <row r="792" spans="2:2" x14ac:dyDescent="0.3">
      <c r="B792" s="73"/>
    </row>
    <row r="793" spans="2:2" x14ac:dyDescent="0.3">
      <c r="B793" s="73"/>
    </row>
    <row r="794" spans="2:2" x14ac:dyDescent="0.3">
      <c r="B794" s="73"/>
    </row>
  </sheetData>
  <sheetProtection sheet="1" objects="1" scenarios="1"/>
  <phoneticPr fontId="11"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90" zoomScaleNormal="90" workbookViewId="0">
      <pane xSplit="9" ySplit="6" topLeftCell="J7" activePane="bottomRight" state="frozen"/>
      <selection activeCell="B1" sqref="B1"/>
      <selection pane="topRight" activeCell="J1" sqref="J1"/>
      <selection pane="bottomLeft" activeCell="B8" sqref="B8"/>
      <selection pane="bottomRight" activeCell="P10" sqref="P10"/>
    </sheetView>
  </sheetViews>
  <sheetFormatPr defaultColWidth="9.109375" defaultRowHeight="14.4" x14ac:dyDescent="0.3"/>
  <cols>
    <col min="1" max="1" width="4.77734375" style="6" customWidth="1"/>
    <col min="2" max="2" width="13.21875" style="6" customWidth="1"/>
    <col min="3" max="3" width="27.77734375" style="7" customWidth="1"/>
    <col min="4" max="4" width="49" style="6" customWidth="1"/>
    <col min="5" max="5" width="17.21875" style="8" customWidth="1"/>
    <col min="6" max="6" width="5.109375" style="6" customWidth="1"/>
    <col min="7" max="7" width="17.21875" style="6" customWidth="1"/>
    <col min="8" max="8" width="6" style="6" customWidth="1"/>
    <col min="9" max="9" width="14.77734375" style="6" customWidth="1"/>
    <col min="10" max="11" width="9.109375" style="6"/>
    <col min="12" max="12" width="10" style="6" bestFit="1" customWidth="1"/>
    <col min="13" max="26" width="9.109375" style="6"/>
    <col min="27" max="27" width="11.109375" style="17" customWidth="1"/>
    <col min="28" max="16384" width="9.109375" style="6"/>
  </cols>
  <sheetData>
    <row r="1" spans="1:27" ht="29.25" customHeight="1" x14ac:dyDescent="0.3">
      <c r="B1"/>
      <c r="C1" s="81" t="s">
        <v>99</v>
      </c>
      <c r="D1" s="81"/>
      <c r="E1" s="81"/>
      <c r="F1" s="81"/>
      <c r="G1" s="81"/>
      <c r="H1" s="81"/>
      <c r="I1" s="81"/>
      <c r="AA1" s="32" t="s">
        <v>2</v>
      </c>
    </row>
    <row r="2" spans="1:27" x14ac:dyDescent="0.3">
      <c r="B2"/>
      <c r="C2" s="82" t="s">
        <v>235</v>
      </c>
      <c r="D2" s="82"/>
      <c r="E2" s="82"/>
      <c r="F2" s="82"/>
      <c r="G2" s="82"/>
      <c r="H2" s="82"/>
      <c r="I2" s="82"/>
      <c r="AA2" s="32" t="s">
        <v>3</v>
      </c>
    </row>
    <row r="3" spans="1:27" ht="8.25" customHeight="1" x14ac:dyDescent="0.3">
      <c r="B3"/>
      <c r="AA3" s="32" t="s">
        <v>4</v>
      </c>
    </row>
    <row r="4" spans="1:27" ht="18" customHeight="1" x14ac:dyDescent="0.3">
      <c r="B4" s="85" t="s">
        <v>292</v>
      </c>
      <c r="E4" s="30">
        <v>67</v>
      </c>
      <c r="G4" s="30">
        <v>80</v>
      </c>
      <c r="I4" s="83" t="str">
        <f>CONCATENATE(E6,": per cent greater or less than ",G6)</f>
        <v>Swan Hill: per cent greater or less than Victoria</v>
      </c>
      <c r="AA4" s="32" t="s">
        <v>5</v>
      </c>
    </row>
    <row r="5" spans="1:27" ht="15" customHeight="1" x14ac:dyDescent="0.3">
      <c r="B5" s="85"/>
      <c r="F5" s="20"/>
      <c r="I5" s="83"/>
      <c r="AA5" s="32" t="s">
        <v>6</v>
      </c>
    </row>
    <row r="6" spans="1:27" ht="18.75" customHeight="1" x14ac:dyDescent="0.3">
      <c r="B6" s="85"/>
      <c r="C6" s="31"/>
      <c r="D6" s="21"/>
      <c r="E6" s="53" t="str">
        <f>INDEX(AA1:AA83,E4)</f>
        <v>Swan Hill</v>
      </c>
      <c r="F6" s="54"/>
      <c r="G6" s="54" t="str">
        <f>INDEX(AA1:AA83,G4)</f>
        <v>Victoria</v>
      </c>
      <c r="I6" s="84"/>
      <c r="AA6" s="32" t="s">
        <v>7</v>
      </c>
    </row>
    <row r="7" spans="1:27" ht="24.75" customHeight="1" x14ac:dyDescent="0.3">
      <c r="A7" s="80">
        <v>1</v>
      </c>
      <c r="B7" s="38" t="str">
        <f>IF(LEN(Results!C4)=0,"",Results!C4)</f>
        <v>Physical health</v>
      </c>
      <c r="C7" s="36" t="str">
        <f>IF(LEN(Results!E4)=0,"",Results!E4)</f>
        <v/>
      </c>
      <c r="D7" s="37" t="str">
        <f>IF(LEN(Results!D4)=0,"",Results!D4)</f>
        <v>PHYSICAL HEALTH</v>
      </c>
      <c r="E7" s="39"/>
      <c r="F7" s="39"/>
      <c r="G7" s="39"/>
      <c r="H7" s="39"/>
      <c r="I7" s="39"/>
      <c r="J7" s="21"/>
      <c r="AA7" s="32" t="s">
        <v>8</v>
      </c>
    </row>
    <row r="8" spans="1:27" ht="24.75" customHeight="1" x14ac:dyDescent="0.3">
      <c r="A8" s="80">
        <v>2</v>
      </c>
      <c r="B8" s="38" t="str">
        <f>IF(LEN(Results!C5)=0,"",Results!C5)</f>
        <v>Physical health</v>
      </c>
      <c r="C8" s="39" t="str">
        <f>IF(LEN(Results!E5)=0,"",Results!E5)</f>
        <v/>
      </c>
      <c r="D8" s="79" t="str">
        <f>IF(LEN(Results!D5)=0,"",Results!D5)</f>
        <v>General health</v>
      </c>
      <c r="E8" s="24" t="str">
        <f>IF(ISBLANK(VLOOKUP($A8,Results!$B$4:$CJ$507,4+$E$4)),"",VLOOKUP($A8,Results!$B$4:$CJ$507,4+$E$4))</f>
        <v/>
      </c>
      <c r="F8"/>
      <c r="G8" s="25" t="str">
        <f>IF(ISBLANK(VLOOKUP($A8,Results!$B$4:$CJ$507,4+$G$4)),"",VLOOKUP($A8,Results!$B$4:$CJ$5199,4+$G$4))</f>
        <v/>
      </c>
      <c r="H8"/>
      <c r="I8" s="26" t="str">
        <f>IF(OR(E8="",G8=""),"",IF(G8&gt;0,ROUNDUP((E8-G8)/G8*100,1),""))</f>
        <v/>
      </c>
      <c r="J8" s="21"/>
      <c r="K8" s="23"/>
      <c r="AA8" s="32" t="s">
        <v>9</v>
      </c>
    </row>
    <row r="9" spans="1:27" ht="24.75" customHeight="1" x14ac:dyDescent="0.3">
      <c r="A9" s="80">
        <v>3</v>
      </c>
      <c r="B9" s="38" t="str">
        <f>IF(LEN(Results!C6)=0,"",Results!C6)</f>
        <v>Physical health</v>
      </c>
      <c r="C9" s="39" t="str">
        <f>IF(LEN(Results!E6)=0,"",Results!E6)</f>
        <v>Victorian Population Health Survey 2023</v>
      </c>
      <c r="D9" s="77" t="str">
        <f>IF(LEN(Results!D6)=0,"",Results!D6)</f>
        <v>Fair'  or 'poor' self-reported health 2023</v>
      </c>
      <c r="E9" s="24">
        <f>IF(ISBLANK(VLOOKUP($A9,Results!$B$4:$CJ$507,4+$E$4)),"",VLOOKUP($A9,Results!$B$4:$CJ$507,4+$E$4))</f>
        <v>21.011369999999999</v>
      </c>
      <c r="F9"/>
      <c r="G9" s="25">
        <f>IF(ISBLANK(VLOOKUP($A9,Results!$B$4:$CJ$507,4+$G$4)),"",VLOOKUP($A9,Results!$B$4:$CJ$5199,4+$G$4))</f>
        <v>20.92473</v>
      </c>
      <c r="H9"/>
      <c r="I9" s="26">
        <f t="shared" ref="I9:I72" si="0">IF(OR(E9="",G9=""),"",IF(G9&gt;0,ROUNDUP((E9-G9)/G9*100,1),""))</f>
        <v>0.5</v>
      </c>
      <c r="J9" s="21"/>
      <c r="AA9" s="32" t="s">
        <v>10</v>
      </c>
    </row>
    <row r="10" spans="1:27" ht="24.75" customHeight="1" x14ac:dyDescent="0.3">
      <c r="A10" s="80">
        <v>4</v>
      </c>
      <c r="B10" s="38" t="str">
        <f>IF(LEN(Results!C7)=0,"",Results!C7)</f>
        <v>Physical health</v>
      </c>
      <c r="C10" s="39" t="str">
        <f>IF(LEN(Results!E7)=0,"",Results!E7)</f>
        <v>Victorian Population Health Survey 2020</v>
      </c>
      <c r="D10" s="77" t="str">
        <f>IF(LEN(Results!D7)=0,"",Results!D7)</f>
        <v>% Population self-rated health: "Fair" or "poor", 2020</v>
      </c>
      <c r="E10" s="24">
        <f>IF(ISBLANK(VLOOKUP($A10,Results!$B$4:$CJ$507,4+$E$4)),"",VLOOKUP($A10,Results!$B$4:$CJ$507,4+$E$4))</f>
        <v>18.656890000000001</v>
      </c>
      <c r="F10"/>
      <c r="G10" s="25">
        <f>IF(ISBLANK(VLOOKUP($A10,Results!$B$4:$CJ$507,4+$G$4)),"",VLOOKUP($A10,Results!$B$4:$CJ$5199,4+$G$4))</f>
        <v>21.415690000000001</v>
      </c>
      <c r="H10"/>
      <c r="I10" s="26">
        <f t="shared" si="0"/>
        <v>-12.9</v>
      </c>
      <c r="J10" s="21"/>
      <c r="AA10" s="32" t="s">
        <v>11</v>
      </c>
    </row>
    <row r="11" spans="1:27" ht="24.75" customHeight="1" x14ac:dyDescent="0.3">
      <c r="A11" s="80">
        <v>5</v>
      </c>
      <c r="B11" s="38" t="str">
        <f>IF(LEN(Results!C8)=0,"",Results!C8)</f>
        <v>Physical health</v>
      </c>
      <c r="C11" s="39" t="str">
        <f>IF(LEN(Results!E8)=0,"",Results!E8)</f>
        <v>ABS, Deaths, 2023</v>
      </c>
      <c r="D11" s="77" t="str">
        <f>IF(LEN(Results!D8)=0,"",Results!D8)</f>
        <v>Standardized Death Rate 2023</v>
      </c>
      <c r="E11" s="24">
        <f>IF(ISBLANK(VLOOKUP($A11,Results!$B$4:$CJ$507,4+$E$4)),"",VLOOKUP($A11,Results!$B$4:$CJ$507,4+$E$4))</f>
        <v>6.4</v>
      </c>
      <c r="F11"/>
      <c r="G11" s="25">
        <f>IF(ISBLANK(VLOOKUP($A11,Results!$B$4:$CJ$507,4+$G$4)),"",VLOOKUP($A11,Results!$B$4:$CJ$5199,4+$G$4))</f>
        <v>5.2</v>
      </c>
      <c r="H11"/>
      <c r="I11" s="26">
        <f t="shared" si="0"/>
        <v>23.1</v>
      </c>
      <c r="J11" s="21"/>
      <c r="AA11" s="32" t="s">
        <v>12</v>
      </c>
    </row>
    <row r="12" spans="1:27" ht="24.75" customHeight="1" x14ac:dyDescent="0.3">
      <c r="A12" s="80">
        <v>6</v>
      </c>
      <c r="B12" s="38" t="str">
        <f>IF(LEN(Results!C9)=0,"",Results!C9)</f>
        <v>Physical health</v>
      </c>
      <c r="C12" s="39" t="str">
        <f>IF(LEN(Results!E9)=0,"",Results!E9)</f>
        <v/>
      </c>
      <c r="D12" s="77" t="str">
        <f>IF(LEN(Results!D9)=0,"",Results!D9)</f>
        <v/>
      </c>
      <c r="E12" s="24" t="str">
        <f>IF(ISBLANK(VLOOKUP($A12,Results!$B$4:$CJ$507,4+$E$4)),"",VLOOKUP($A12,Results!$B$4:$CJ$507,4+$E$4))</f>
        <v/>
      </c>
      <c r="F12"/>
      <c r="G12" s="25" t="str">
        <f>IF(ISBLANK(VLOOKUP($A12,Results!$B$4:$CJ$507,4+$G$4)),"",VLOOKUP($A12,Results!$B$4:$CJ$5199,4+$G$4))</f>
        <v/>
      </c>
      <c r="H12"/>
      <c r="I12" s="26" t="str">
        <f t="shared" si="0"/>
        <v/>
      </c>
      <c r="J12" s="21"/>
      <c r="AA12" s="32" t="s">
        <v>13</v>
      </c>
    </row>
    <row r="13" spans="1:27" ht="24.75" customHeight="1" x14ac:dyDescent="0.3">
      <c r="A13" s="80">
        <v>7</v>
      </c>
      <c r="B13" s="38" t="str">
        <f>IF(LEN(Results!C10)=0,"",Results!C10)</f>
        <v>Physical health</v>
      </c>
      <c r="C13" s="39" t="str">
        <f>IF(LEN(Results!E10)=0,"",Results!E10)</f>
        <v/>
      </c>
      <c r="D13" s="79" t="str">
        <f>IF(LEN(Results!D10)=0,"",Results!D10)</f>
        <v>Obesity</v>
      </c>
      <c r="E13" s="24" t="str">
        <f>IF(ISBLANK(VLOOKUP($A13,Results!$B$4:$CJ$507,4+$E$4)),"",VLOOKUP($A13,Results!$B$4:$CJ$507,4+$E$4))</f>
        <v/>
      </c>
      <c r="F13"/>
      <c r="G13" s="25" t="str">
        <f>IF(ISBLANK(VLOOKUP($A13,Results!$B$4:$CJ$507,4+$G$4)),"",VLOOKUP($A13,Results!$B$4:$CJ$5199,4+$G$4))</f>
        <v/>
      </c>
      <c r="H13"/>
      <c r="I13" s="26" t="str">
        <f t="shared" si="0"/>
        <v/>
      </c>
      <c r="J13" s="21"/>
      <c r="AA13" s="32" t="s">
        <v>14</v>
      </c>
    </row>
    <row r="14" spans="1:27" ht="24.75" customHeight="1" x14ac:dyDescent="0.3">
      <c r="A14" s="80">
        <v>8</v>
      </c>
      <c r="B14" s="38" t="str">
        <f>IF(LEN(Results!C11)=0,"",Results!C11)</f>
        <v>Physical health</v>
      </c>
      <c r="C14" s="39" t="str">
        <f>IF(LEN(Results!E11)=0,"",Results!E11)</f>
        <v>Victorian Population Health Survey 2023</v>
      </c>
      <c r="D14" s="77" t="str">
        <f>IF(LEN(Results!D11)=0,"",Results!D11)</f>
        <v>% Population obese, 2023</v>
      </c>
      <c r="E14" s="24">
        <f>IF(ISBLANK(VLOOKUP($A14,Results!$B$4:$CJ$507,4+$E$4)),"",VLOOKUP($A14,Results!$B$4:$CJ$507,4+$E$4))</f>
        <v>32.447240000000001</v>
      </c>
      <c r="F14"/>
      <c r="G14" s="25">
        <f>IF(ISBLANK(VLOOKUP($A14,Results!$B$4:$CJ$507,4+$G$4)),"",VLOOKUP($A14,Results!$B$4:$CJ$5199,4+$G$4))</f>
        <v>22.996400000000001</v>
      </c>
      <c r="H14"/>
      <c r="I14" s="26">
        <f t="shared" si="0"/>
        <v>41.1</v>
      </c>
      <c r="J14" s="21"/>
      <c r="AA14" s="32" t="s">
        <v>15</v>
      </c>
    </row>
    <row r="15" spans="1:27" ht="24.75" customHeight="1" x14ac:dyDescent="0.3">
      <c r="A15" s="80">
        <v>9</v>
      </c>
      <c r="B15" s="38" t="str">
        <f>IF(LEN(Results!C12)=0,"",Results!C12)</f>
        <v>Physical health</v>
      </c>
      <c r="C15" s="39" t="str">
        <f>IF(LEN(Results!E12)=0,"",Results!E12)</f>
        <v/>
      </c>
      <c r="D15" s="77" t="str">
        <f>IF(LEN(Results!D12)=0,"",Results!D12)</f>
        <v/>
      </c>
      <c r="E15" s="24" t="str">
        <f>IF(ISBLANK(VLOOKUP($A15,Results!$B$4:$CJ$507,4+$E$4)),"",VLOOKUP($A15,Results!$B$4:$CJ$507,4+$E$4))</f>
        <v/>
      </c>
      <c r="F15"/>
      <c r="G15" s="25" t="str">
        <f>IF(ISBLANK(VLOOKUP($A15,Results!$B$4:$CJ$507,4+$G$4)),"",VLOOKUP($A15,Results!$B$4:$CJ$5199,4+$G$4))</f>
        <v/>
      </c>
      <c r="H15"/>
      <c r="I15" s="26" t="str">
        <f t="shared" si="0"/>
        <v/>
      </c>
      <c r="J15" s="21"/>
      <c r="AA15" s="32" t="s">
        <v>16</v>
      </c>
    </row>
    <row r="16" spans="1:27" ht="24.75" customHeight="1" x14ac:dyDescent="0.3">
      <c r="A16" s="80">
        <v>10</v>
      </c>
      <c r="B16" s="38" t="str">
        <f>IF(LEN(Results!C13)=0,"",Results!C13)</f>
        <v>Physical health</v>
      </c>
      <c r="C16" s="39" t="str">
        <f>IF(LEN(Results!E13)=0,"",Results!E13)</f>
        <v/>
      </c>
      <c r="D16" s="77" t="str">
        <f>IF(LEN(Results!D13)=0,"",Results!D13)</f>
        <v/>
      </c>
      <c r="E16" s="24" t="str">
        <f>IF(ISBLANK(VLOOKUP($A16,Results!$B$4:$CJ$507,4+$E$4)),"",VLOOKUP($A16,Results!$B$4:$CJ$507,4+$E$4))</f>
        <v/>
      </c>
      <c r="F16"/>
      <c r="G16" s="25" t="str">
        <f>IF(ISBLANK(VLOOKUP($A16,Results!$B$4:$CJ$507,4+$G$4)),"",VLOOKUP($A16,Results!$B$4:$CJ$5199,4+$G$4))</f>
        <v/>
      </c>
      <c r="H16"/>
      <c r="I16" s="26" t="str">
        <f t="shared" si="0"/>
        <v/>
      </c>
      <c r="J16" s="21"/>
      <c r="AA16" s="32" t="s">
        <v>17</v>
      </c>
    </row>
    <row r="17" spans="1:27" ht="24.75" customHeight="1" x14ac:dyDescent="0.3">
      <c r="A17" s="80">
        <v>11</v>
      </c>
      <c r="B17" s="38" t="str">
        <f>IF(LEN(Results!C14)=0,"",Results!C14)</f>
        <v>Physical health</v>
      </c>
      <c r="C17" s="39" t="str">
        <f>IF(LEN(Results!E14)=0,"",Results!E14)</f>
        <v/>
      </c>
      <c r="D17" s="79" t="str">
        <f>IF(LEN(Results!D14)=0,"",Results!D14)</f>
        <v>Accidents</v>
      </c>
      <c r="E17" s="24" t="str">
        <f>IF(ISBLANK(VLOOKUP($A17,Results!$B$4:$CJ$507,4+$E$4)),"",VLOOKUP($A17,Results!$B$4:$CJ$507,4+$E$4))</f>
        <v/>
      </c>
      <c r="F17"/>
      <c r="G17" s="25" t="str">
        <f>IF(ISBLANK(VLOOKUP($A17,Results!$B$4:$CJ$507,4+$G$4)),"",VLOOKUP($A17,Results!$B$4:$CJ$5199,4+$G$4))</f>
        <v/>
      </c>
      <c r="H17"/>
      <c r="I17" s="26" t="str">
        <f t="shared" si="0"/>
        <v/>
      </c>
      <c r="J17" s="21"/>
      <c r="AA17" s="32" t="s">
        <v>18</v>
      </c>
    </row>
    <row r="18" spans="1:27" ht="24.75" customHeight="1" x14ac:dyDescent="0.3">
      <c r="A18" s="80">
        <v>12</v>
      </c>
      <c r="B18" s="38" t="str">
        <f>IF(LEN(Results!C15)=0,"",Results!C15)</f>
        <v>Physical health</v>
      </c>
      <c r="C18" s="39" t="str">
        <f>IF(LEN(Results!E15)=0,"",Results!E15)</f>
        <v>Dept. Health and Human Service Profiles 2014</v>
      </c>
      <c r="D18" s="77" t="str">
        <f>IF(LEN(Results!D15)=0,"",Results!D15)</f>
        <v>Emergency Department presentations per 1,000 pop., 2014</v>
      </c>
      <c r="E18" s="24">
        <f>IF(ISBLANK(VLOOKUP($A18,Results!$B$4:$CJ$507,4+$E$4)),"",VLOOKUP($A18,Results!$B$4:$CJ$507,4+$E$4))</f>
        <v>542.5</v>
      </c>
      <c r="F18"/>
      <c r="G18" s="25">
        <f>IF(ISBLANK(VLOOKUP($A18,Results!$B$4:$CJ$507,4+$G$4)),"",VLOOKUP($A18,Results!$B$4:$CJ$5199,4+$G$4))</f>
        <v>261.5</v>
      </c>
      <c r="H18"/>
      <c r="I18" s="26">
        <f t="shared" si="0"/>
        <v>107.5</v>
      </c>
      <c r="J18" s="21"/>
      <c r="AA18" s="32" t="s">
        <v>19</v>
      </c>
    </row>
    <row r="19" spans="1:27" ht="24.75" customHeight="1" x14ac:dyDescent="0.3">
      <c r="A19" s="80">
        <v>13</v>
      </c>
      <c r="B19" s="38" t="str">
        <f>IF(LEN(Results!C16)=0,"",Results!C16)</f>
        <v>Physical health</v>
      </c>
      <c r="C19" s="39" t="str">
        <f>IF(LEN(Results!E16)=0,"",Results!E16)</f>
        <v>Dept. Health and Human Service Profiles 2014</v>
      </c>
      <c r="D19" s="77" t="str">
        <f>IF(LEN(Results!D16)=0,"",Results!D16)</f>
        <v>Primary care type presentations at EDs per 1,000 pop, 2014</v>
      </c>
      <c r="E19" s="24">
        <f>IF(ISBLANK(VLOOKUP($A19,Results!$B$4:$CJ$507,4+$E$4)),"",VLOOKUP($A19,Results!$B$4:$CJ$507,4+$E$4))</f>
        <v>267.2</v>
      </c>
      <c r="F19"/>
      <c r="G19" s="25">
        <f>IF(ISBLANK(VLOOKUP($A19,Results!$B$4:$CJ$507,4+$G$4)),"",VLOOKUP($A19,Results!$B$4:$CJ$5199,4+$G$4))</f>
        <v>105.1</v>
      </c>
      <c r="H19"/>
      <c r="I19" s="26">
        <f t="shared" si="0"/>
        <v>154.29999999999998</v>
      </c>
      <c r="J19" s="21"/>
      <c r="AA19" s="32" t="s">
        <v>20</v>
      </c>
    </row>
    <row r="20" spans="1:27" ht="24.75" customHeight="1" x14ac:dyDescent="0.3">
      <c r="A20" s="80">
        <v>14</v>
      </c>
      <c r="B20" s="38" t="str">
        <f>IF(LEN(Results!C17)=0,"",Results!C17)</f>
        <v>Physical health</v>
      </c>
      <c r="C20" s="39" t="str">
        <f>IF(LEN(Results!E17)=0,"",Results!E17)</f>
        <v>Dept. Health and Human Service Profiles 2014</v>
      </c>
      <c r="D20" s="77" t="str">
        <f>IF(LEN(Results!D17)=0,"",Results!D17)</f>
        <v>Unintentional injuries treated in hospital per 1,000 pop, 2014</v>
      </c>
      <c r="E20" s="24">
        <f>IF(ISBLANK(VLOOKUP($A20,Results!$B$4:$CJ$507,4+$E$4)),"",VLOOKUP($A20,Results!$B$4:$CJ$507,4+$E$4))</f>
        <v>125.7</v>
      </c>
      <c r="F20"/>
      <c r="G20" s="25">
        <f>IF(ISBLANK(VLOOKUP($A20,Results!$B$4:$CJ$507,4+$G$4)),"",VLOOKUP($A20,Results!$B$4:$CJ$5199,4+$G$4))</f>
        <v>59.6</v>
      </c>
      <c r="H20"/>
      <c r="I20" s="26">
        <f t="shared" si="0"/>
        <v>111</v>
      </c>
      <c r="J20" s="21"/>
      <c r="AA20" s="32" t="s">
        <v>21</v>
      </c>
    </row>
    <row r="21" spans="1:27" ht="24.75" customHeight="1" x14ac:dyDescent="0.3">
      <c r="A21" s="80">
        <v>15</v>
      </c>
      <c r="B21" s="38" t="str">
        <f>IF(LEN(Results!C18)=0,"",Results!C18)</f>
        <v>Physical health</v>
      </c>
      <c r="C21" s="39" t="str">
        <f>IF(LEN(Results!E18)=0,"",Results!E18)</f>
        <v>Dept. Health and Human Service Profiles 2014</v>
      </c>
      <c r="D21" s="77" t="str">
        <f>IF(LEN(Results!D18)=0,"",Results!D18)</f>
        <v>Intentional injuries treated in hospital per 1,000 pop, 2014</v>
      </c>
      <c r="E21" s="24">
        <f>IF(ISBLANK(VLOOKUP($A21,Results!$B$4:$CJ$507,4+$E$4)),"",VLOOKUP($A21,Results!$B$4:$CJ$507,4+$E$4))</f>
        <v>4.4000000000000004</v>
      </c>
      <c r="F21"/>
      <c r="G21" s="25">
        <f>IF(ISBLANK(VLOOKUP($A21,Results!$B$4:$CJ$507,4+$G$4)),"",VLOOKUP($A21,Results!$B$4:$CJ$5199,4+$G$4))</f>
        <v>3</v>
      </c>
      <c r="H21"/>
      <c r="I21" s="26">
        <f t="shared" si="0"/>
        <v>46.7</v>
      </c>
      <c r="J21" s="21"/>
      <c r="AA21" s="32" t="s">
        <v>22</v>
      </c>
    </row>
    <row r="22" spans="1:27" ht="24.75" customHeight="1" x14ac:dyDescent="0.3">
      <c r="A22" s="80">
        <v>16</v>
      </c>
      <c r="B22" s="38" t="str">
        <f>IF(LEN(Results!C19)=0,"",Results!C19)</f>
        <v>Physical health</v>
      </c>
      <c r="C22" s="39" t="str">
        <f>IF(LEN(Results!E19)=0,"",Results!E19)</f>
        <v>Dept. Health and Human Service Profiles 2014</v>
      </c>
      <c r="D22" s="77" t="str">
        <f>IF(LEN(Results!D19)=0,"",Results!D19)</f>
        <v>% of unintentional hospital treated injuries that is due to falls, 2014</v>
      </c>
      <c r="E22" s="24">
        <f>IF(ISBLANK(VLOOKUP($A22,Results!$B$4:$CJ$507,4+$E$4)),"",VLOOKUP($A22,Results!$B$4:$CJ$507,4+$E$4))</f>
        <v>27.500000000000004</v>
      </c>
      <c r="F22"/>
      <c r="G22" s="25">
        <f>IF(ISBLANK(VLOOKUP($A22,Results!$B$4:$CJ$507,4+$G$4)),"",VLOOKUP($A22,Results!$B$4:$CJ$5199,4+$G$4))</f>
        <v>38.200000000000003</v>
      </c>
      <c r="H22"/>
      <c r="I22" s="26">
        <f t="shared" si="0"/>
        <v>-28.1</v>
      </c>
      <c r="J22" s="21"/>
      <c r="AA22" s="32" t="s">
        <v>23</v>
      </c>
    </row>
    <row r="23" spans="1:27" ht="24.75" customHeight="1" x14ac:dyDescent="0.3">
      <c r="A23" s="80">
        <v>17</v>
      </c>
      <c r="B23" s="38" t="str">
        <f>IF(LEN(Results!C20)=0,"",Results!C20)</f>
        <v>Physical health</v>
      </c>
      <c r="C23" s="39" t="str">
        <f>IF(LEN(Results!E20)=0,"",Results!E20)</f>
        <v/>
      </c>
      <c r="D23" s="77" t="str">
        <f>IF(LEN(Results!D20)=0,"",Results!D20)</f>
        <v/>
      </c>
      <c r="E23" s="24" t="str">
        <f>IF(ISBLANK(VLOOKUP($A23,Results!$B$4:$CJ$507,4+$E$4)),"",VLOOKUP($A23,Results!$B$4:$CJ$507,4+$E$4))</f>
        <v/>
      </c>
      <c r="F23"/>
      <c r="G23" s="25" t="str">
        <f>IF(ISBLANK(VLOOKUP($A23,Results!$B$4:$CJ$507,4+$G$4)),"",VLOOKUP($A23,Results!$B$4:$CJ$5199,4+$G$4))</f>
        <v/>
      </c>
      <c r="H23"/>
      <c r="I23" s="26" t="str">
        <f t="shared" si="0"/>
        <v/>
      </c>
      <c r="J23" s="21"/>
      <c r="AA23" s="32" t="s">
        <v>24</v>
      </c>
    </row>
    <row r="24" spans="1:27" ht="24.75" customHeight="1" x14ac:dyDescent="0.3">
      <c r="A24" s="80">
        <v>18</v>
      </c>
      <c r="B24" s="38" t="str">
        <f>IF(LEN(Results!C21)=0,"",Results!C21)</f>
        <v>Physical health</v>
      </c>
      <c r="C24" s="39" t="str">
        <f>IF(LEN(Results!E21)=0,"",Results!E21)</f>
        <v/>
      </c>
      <c r="D24" s="77" t="str">
        <f>IF(LEN(Results!D21)=0,"",Results!D21)</f>
        <v/>
      </c>
      <c r="E24" s="24" t="str">
        <f>IF(ISBLANK(VLOOKUP($A24,Results!$B$4:$CJ$507,4+$E$4)),"",VLOOKUP($A24,Results!$B$4:$CJ$507,4+$E$4))</f>
        <v/>
      </c>
      <c r="F24"/>
      <c r="G24" s="25" t="str">
        <f>IF(ISBLANK(VLOOKUP($A24,Results!$B$4:$CJ$507,4+$G$4)),"",VLOOKUP($A24,Results!$B$4:$CJ$5199,4+$G$4))</f>
        <v/>
      </c>
      <c r="H24"/>
      <c r="I24" s="26" t="str">
        <f t="shared" si="0"/>
        <v/>
      </c>
      <c r="J24" s="21"/>
      <c r="AA24" s="32" t="s">
        <v>25</v>
      </c>
    </row>
    <row r="25" spans="1:27" ht="24.75" customHeight="1" x14ac:dyDescent="0.3">
      <c r="A25" s="80">
        <v>19</v>
      </c>
      <c r="B25" s="38" t="str">
        <f>IF(LEN(Results!C22)=0,"",Results!C22)</f>
        <v>Physical activity</v>
      </c>
      <c r="C25" s="36" t="str">
        <f>IF(LEN(Results!E22)=0,"",Results!E22)</f>
        <v/>
      </c>
      <c r="D25" s="37" t="str">
        <f>IF(LEN(Results!D22)=0,"",Results!D22)</f>
        <v>PHYSICAL ACTIVITY</v>
      </c>
      <c r="E25" s="24" t="str">
        <f>IF(ISBLANK(VLOOKUP($A25,Results!$B$4:$CJ$507,4+$E$4)),"",VLOOKUP($A25,Results!$B$4:$CJ$507,4+$E$4))</f>
        <v/>
      </c>
      <c r="F25"/>
      <c r="G25" s="25" t="str">
        <f>IF(ISBLANK(VLOOKUP($A25,Results!$B$4:$CJ$507,4+$G$4)),"",VLOOKUP($A25,Results!$B$4:$CJ$5199,4+$G$4))</f>
        <v/>
      </c>
      <c r="H25"/>
      <c r="I25" s="26" t="str">
        <f t="shared" si="0"/>
        <v/>
      </c>
      <c r="J25" s="21"/>
      <c r="AA25" s="32" t="s">
        <v>26</v>
      </c>
    </row>
    <row r="26" spans="1:27" ht="24.75" customHeight="1" x14ac:dyDescent="0.3">
      <c r="A26" s="80">
        <v>20</v>
      </c>
      <c r="B26" s="38" t="str">
        <f>IF(LEN(Results!C23)=0,"",Results!C23)</f>
        <v>Physical activity</v>
      </c>
      <c r="C26" s="39" t="str">
        <f>IF(LEN(Results!E23)=0,"",Results!E23)</f>
        <v>Victorian Population Health Survey 2023</v>
      </c>
      <c r="D26" s="77" t="str">
        <f>IF(LEN(Results!D23)=0,"",Results!D23)</f>
        <v>Did not do any moderate to vigorous physical activity in the past week 2023</v>
      </c>
      <c r="E26" s="24">
        <f>IF(ISBLANK(VLOOKUP($A26,Results!$B$4:$CJ$507,4+$E$4)),"",VLOOKUP($A26,Results!$B$4:$CJ$507,4+$E$4))</f>
        <v>24.038029999999999</v>
      </c>
      <c r="F26"/>
      <c r="G26" s="25">
        <f>IF(ISBLANK(VLOOKUP($A26,Results!$B$4:$CJ$507,4+$G$4)),"",VLOOKUP($A26,Results!$B$4:$CJ$5199,4+$G$4))</f>
        <v>16.79561</v>
      </c>
      <c r="H26"/>
      <c r="I26" s="26">
        <f t="shared" si="0"/>
        <v>43.2</v>
      </c>
      <c r="J26" s="21"/>
      <c r="AA26" s="32" t="s">
        <v>0</v>
      </c>
    </row>
    <row r="27" spans="1:27" ht="24.75" customHeight="1" x14ac:dyDescent="0.3">
      <c r="A27" s="80">
        <v>21</v>
      </c>
      <c r="B27" s="38" t="str">
        <f>IF(LEN(Results!C24)=0,"",Results!C24)</f>
        <v>Physical activity</v>
      </c>
      <c r="C27" s="39" t="str">
        <f>IF(LEN(Results!E24)=0,"",Results!E24)</f>
        <v>Victorian Population Health Survey 2023</v>
      </c>
      <c r="D27" s="77" t="str">
        <f>IF(LEN(Results!D24)=0,"",Results!D24)</f>
        <v>Sit for 8 hrs or more on a typical weekday 2023</v>
      </c>
      <c r="E27" s="24">
        <f>IF(ISBLANK(VLOOKUP($A27,Results!$B$4:$CJ$507,4+$E$4)),"",VLOOKUP($A27,Results!$B$4:$CJ$507,4+$E$4))</f>
        <v>22.299689999999998</v>
      </c>
      <c r="F27"/>
      <c r="G27" s="25">
        <f>IF(ISBLANK(VLOOKUP($A27,Results!$B$4:$CJ$507,4+$G$4)),"",VLOOKUP($A27,Results!$B$4:$CJ$5199,4+$G$4))</f>
        <v>27.915870000000002</v>
      </c>
      <c r="H27"/>
      <c r="I27" s="26">
        <f t="shared" si="0"/>
        <v>-20.200000000000003</v>
      </c>
      <c r="J27" s="21"/>
      <c r="AA27" s="32" t="s">
        <v>27</v>
      </c>
    </row>
    <row r="28" spans="1:27" ht="24.75" customHeight="1" x14ac:dyDescent="0.3">
      <c r="A28" s="80">
        <v>22</v>
      </c>
      <c r="B28" s="38" t="str">
        <f>IF(LEN(Results!C25)=0,"",Results!C25)</f>
        <v>Physical activity</v>
      </c>
      <c r="C28" s="39" t="str">
        <f>IF(LEN(Results!E25)=0,"",Results!E25)</f>
        <v>2015 VicHealth Indicators Survey</v>
      </c>
      <c r="D28" s="77" t="str">
        <f>IF(LEN(Results!D25)=0,"",Results!D25)</f>
        <v>Participation in any organized physical activity, weekly: 2015</v>
      </c>
      <c r="E28" s="24">
        <f>IF(ISBLANK(VLOOKUP($A28,Results!$B$4:$CJ$507,4+$E$4)),"",VLOOKUP($A28,Results!$B$4:$CJ$507,4+$E$4))</f>
        <v>29.3</v>
      </c>
      <c r="F28"/>
      <c r="G28" s="25">
        <f>IF(ISBLANK(VLOOKUP($A28,Results!$B$4:$CJ$507,4+$G$4)),"",VLOOKUP($A28,Results!$B$4:$CJ$5199,4+$G$4))</f>
        <v>28.7</v>
      </c>
      <c r="H28"/>
      <c r="I28" s="26">
        <f t="shared" si="0"/>
        <v>2.1</v>
      </c>
      <c r="J28" s="21"/>
      <c r="AA28" s="32" t="s">
        <v>28</v>
      </c>
    </row>
    <row r="29" spans="1:27" ht="24.75" customHeight="1" x14ac:dyDescent="0.3">
      <c r="A29" s="80">
        <v>23</v>
      </c>
      <c r="B29" s="38" t="str">
        <f>IF(LEN(Results!C26)=0,"",Results!C26)</f>
        <v>Physical activity</v>
      </c>
      <c r="C29" s="39" t="str">
        <f>IF(LEN(Results!E26)=0,"",Results!E26)</f>
        <v>2015 VicHealth Indicators Survey</v>
      </c>
      <c r="D29" s="77" t="str">
        <f>IF(LEN(Results!D26)=0,"",Results!D26)</f>
        <v>Participation in physical activity organized by a fitness, leisure or indoor sports center, weekly: 2015</v>
      </c>
      <c r="E29" s="24">
        <f>IF(ISBLANK(VLOOKUP($A29,Results!$B$4:$CJ$507,4+$E$4)),"",VLOOKUP($A29,Results!$B$4:$CJ$507,4+$E$4))</f>
        <v>6.8</v>
      </c>
      <c r="F29"/>
      <c r="G29" s="25">
        <f>IF(ISBLANK(VLOOKUP($A29,Results!$B$4:$CJ$507,4+$G$4)),"",VLOOKUP($A29,Results!$B$4:$CJ$5199,4+$G$4))</f>
        <v>9.1999999999999993</v>
      </c>
      <c r="H29"/>
      <c r="I29" s="26">
        <f t="shared" si="0"/>
        <v>-26.1</v>
      </c>
      <c r="J29" s="21"/>
      <c r="AA29" s="32" t="s">
        <v>29</v>
      </c>
    </row>
    <row r="30" spans="1:27" ht="24.75" customHeight="1" x14ac:dyDescent="0.3">
      <c r="A30" s="80">
        <v>24</v>
      </c>
      <c r="B30" s="38" t="str">
        <f>IF(LEN(Results!C27)=0,"",Results!C27)</f>
        <v>Physical activity</v>
      </c>
      <c r="C30" s="39" t="str">
        <f>IF(LEN(Results!E27)=0,"",Results!E27)</f>
        <v>2015 VicHealth Indicators Survey</v>
      </c>
      <c r="D30" s="77" t="str">
        <f>IF(LEN(Results!D27)=0,"",Results!D27)</f>
        <v>Participation in physical activity organized by a sports club or association, weekly: 2015</v>
      </c>
      <c r="E30" s="24">
        <f>IF(ISBLANK(VLOOKUP($A30,Results!$B$4:$CJ$507,4+$E$4)),"",VLOOKUP($A30,Results!$B$4:$CJ$507,4+$E$4))</f>
        <v>19.399999999999999</v>
      </c>
      <c r="F30"/>
      <c r="G30" s="25">
        <f>IF(ISBLANK(VLOOKUP($A30,Results!$B$4:$CJ$507,4+$G$4)),"",VLOOKUP($A30,Results!$B$4:$CJ$5199,4+$G$4))</f>
        <v>9.8000000000000007</v>
      </c>
      <c r="H30"/>
      <c r="I30" s="26">
        <f t="shared" si="0"/>
        <v>98</v>
      </c>
      <c r="J30" s="21"/>
      <c r="AA30" s="32" t="s">
        <v>30</v>
      </c>
    </row>
    <row r="31" spans="1:27" ht="24.75" customHeight="1" x14ac:dyDescent="0.3">
      <c r="A31" s="80">
        <v>25</v>
      </c>
      <c r="B31" s="38" t="str">
        <f>IF(LEN(Results!C28)=0,"",Results!C28)</f>
        <v>Physical activity</v>
      </c>
      <c r="C31" s="39" t="str">
        <f>IF(LEN(Results!E28)=0,"",Results!E28)</f>
        <v>2015 VicHealth Indicators Survey</v>
      </c>
      <c r="D31" s="77" t="str">
        <f>IF(LEN(Results!D28)=0,"",Results!D28)</f>
        <v>Participation in any non-organized physical activity, weekly: 2015</v>
      </c>
      <c r="E31" s="24">
        <f>IF(ISBLANK(VLOOKUP($A31,Results!$B$4:$CJ$507,4+$E$4)),"",VLOOKUP($A31,Results!$B$4:$CJ$507,4+$E$4))</f>
        <v>63.9</v>
      </c>
      <c r="F31"/>
      <c r="G31" s="25">
        <f>IF(ISBLANK(VLOOKUP($A31,Results!$B$4:$CJ$507,4+$G$4)),"",VLOOKUP($A31,Results!$B$4:$CJ$5199,4+$G$4))</f>
        <v>70.5</v>
      </c>
      <c r="H31"/>
      <c r="I31" s="26">
        <f t="shared" si="0"/>
        <v>-9.4</v>
      </c>
      <c r="J31" s="21"/>
      <c r="AA31" s="32" t="s">
        <v>31</v>
      </c>
    </row>
    <row r="32" spans="1:27" ht="24.75" customHeight="1" x14ac:dyDescent="0.3">
      <c r="A32" s="80">
        <v>26</v>
      </c>
      <c r="B32" s="38" t="str">
        <f>IF(LEN(Results!C29)=0,"",Results!C29)</f>
        <v>Physical activity</v>
      </c>
      <c r="C32" s="39" t="str">
        <f>IF(LEN(Results!E29)=0,"",Results!E29)</f>
        <v>2015 VicHealth Indicators Survey</v>
      </c>
      <c r="D32" s="77" t="str">
        <f>IF(LEN(Results!D29)=0,"",Results!D29)</f>
        <v>Participation in non-organized activity, weekly: usual activity - walking: 2015</v>
      </c>
      <c r="E32" s="24">
        <f>IF(ISBLANK(VLOOKUP($A32,Results!$B$4:$CJ$507,4+$E$4)),"",VLOOKUP($A32,Results!$B$4:$CJ$507,4+$E$4))</f>
        <v>46.9</v>
      </c>
      <c r="F32"/>
      <c r="G32" s="25">
        <f>IF(ISBLANK(VLOOKUP($A32,Results!$B$4:$CJ$507,4+$G$4)),"",VLOOKUP($A32,Results!$B$4:$CJ$5199,4+$G$4))</f>
        <v>51.2</v>
      </c>
      <c r="H32"/>
      <c r="I32" s="26">
        <f t="shared" si="0"/>
        <v>-8.4</v>
      </c>
      <c r="J32" s="21"/>
      <c r="AA32" s="32" t="s">
        <v>32</v>
      </c>
    </row>
    <row r="33" spans="1:27" ht="24.75" customHeight="1" x14ac:dyDescent="0.3">
      <c r="A33" s="80">
        <v>27</v>
      </c>
      <c r="B33" s="38" t="str">
        <f>IF(LEN(Results!C30)=0,"",Results!C30)</f>
        <v>Physical activity</v>
      </c>
      <c r="C33" s="39" t="str">
        <f>IF(LEN(Results!E30)=0,"",Results!E30)</f>
        <v>2015 VicHealth Indicators Survey</v>
      </c>
      <c r="D33" s="77" t="str">
        <f>IF(LEN(Results!D30)=0,"",Results!D30)</f>
        <v>Participation in non-organized activity, weekly: usual activity - jogging or running: 2015</v>
      </c>
      <c r="E33" s="24">
        <f>IF(ISBLANK(VLOOKUP($A33,Results!$B$4:$CJ$507,4+$E$4)),"",VLOOKUP($A33,Results!$B$4:$CJ$507,4+$E$4))</f>
        <v>7.2</v>
      </c>
      <c r="F33"/>
      <c r="G33" s="25">
        <f>IF(ISBLANK(VLOOKUP($A33,Results!$B$4:$CJ$507,4+$G$4)),"",VLOOKUP($A33,Results!$B$4:$CJ$5199,4+$G$4))</f>
        <v>14</v>
      </c>
      <c r="H33"/>
      <c r="I33" s="26">
        <f t="shared" si="0"/>
        <v>-48.6</v>
      </c>
      <c r="J33" s="21"/>
      <c r="AA33" s="32" t="s">
        <v>33</v>
      </c>
    </row>
    <row r="34" spans="1:27" ht="24.75" customHeight="1" x14ac:dyDescent="0.3">
      <c r="A34" s="80">
        <v>28</v>
      </c>
      <c r="B34" s="38" t="str">
        <f>IF(LEN(Results!C31)=0,"",Results!C31)</f>
        <v>Physical activity</v>
      </c>
      <c r="C34" s="39" t="str">
        <f>IF(LEN(Results!E31)=0,"",Results!E31)</f>
        <v>2015 VicHealth Indicators Survey</v>
      </c>
      <c r="D34" s="77" t="str">
        <f>IF(LEN(Results!D31)=0,"",Results!D31)</f>
        <v>Participation in non-organized activity, weekly: usual activity - gym or fitness: 2015</v>
      </c>
      <c r="E34" s="24">
        <f>IF(ISBLANK(VLOOKUP($A34,Results!$B$4:$CJ$507,4+$E$4)),"",VLOOKUP($A34,Results!$B$4:$CJ$507,4+$E$4))</f>
        <v>14.3</v>
      </c>
      <c r="F34"/>
      <c r="G34" s="25">
        <f>IF(ISBLANK(VLOOKUP($A34,Results!$B$4:$CJ$507,4+$G$4)),"",VLOOKUP($A34,Results!$B$4:$CJ$5199,4+$G$4))</f>
        <v>11.8</v>
      </c>
      <c r="H34"/>
      <c r="I34" s="26">
        <f t="shared" si="0"/>
        <v>21.200000000000003</v>
      </c>
      <c r="J34" s="21"/>
      <c r="AA34" s="32" t="s">
        <v>34</v>
      </c>
    </row>
    <row r="35" spans="1:27" ht="24.75" customHeight="1" x14ac:dyDescent="0.3">
      <c r="A35" s="80">
        <v>29</v>
      </c>
      <c r="B35" s="38" t="str">
        <f>IF(LEN(Results!C32)=0,"",Results!C32)</f>
        <v>Physical activity</v>
      </c>
      <c r="C35" s="39" t="str">
        <f>IF(LEN(Results!E32)=0,"",Results!E32)</f>
        <v>Victorian Population Health Survey 2014</v>
      </c>
      <c r="D35" s="77" t="str">
        <f>IF(LEN(Results!D32)=0,"",Results!D32)</f>
        <v>Days Cycled for Transport, for trips longer than 10 mins, in past week - NONE, adults: 2014</v>
      </c>
      <c r="E35" s="24">
        <f>IF(ISBLANK(VLOOKUP($A35,Results!$B$4:$CJ$507,4+$E$4)),"",VLOOKUP($A35,Results!$B$4:$CJ$507,4+$E$4))</f>
        <v>96.4</v>
      </c>
      <c r="F35"/>
      <c r="G35" s="25">
        <f>IF(ISBLANK(VLOOKUP($A35,Results!$B$4:$CJ$507,4+$G$4)),"",VLOOKUP($A35,Results!$B$4:$CJ$5199,4+$G$4))</f>
        <v>92.9</v>
      </c>
      <c r="H35"/>
      <c r="I35" s="26">
        <f t="shared" si="0"/>
        <v>3.8000000000000003</v>
      </c>
      <c r="J35" s="21"/>
      <c r="AA35" s="32" t="s">
        <v>35</v>
      </c>
    </row>
    <row r="36" spans="1:27" ht="24.75" customHeight="1" x14ac:dyDescent="0.3">
      <c r="A36" s="80">
        <v>30</v>
      </c>
      <c r="B36" s="38" t="str">
        <f>IF(LEN(Results!C33)=0,"",Results!C33)</f>
        <v>Physical activity</v>
      </c>
      <c r="C36" s="39" t="str">
        <f>IF(LEN(Results!E33)=0,"",Results!E33)</f>
        <v>Victorian Population Health Survey 2014</v>
      </c>
      <c r="D36" s="77" t="str">
        <f>IF(LEN(Results!D33)=0,"",Results!D33)</f>
        <v>Days walked for Transport, for trips longer than 10 mins, in past week - 4 or more days, adults: 2014</v>
      </c>
      <c r="E36" s="24">
        <f>IF(ISBLANK(VLOOKUP($A36,Results!$B$4:$CJ$507,4+$E$4)),"",VLOOKUP($A36,Results!$B$4:$CJ$507,4+$E$4))</f>
        <v>15.1</v>
      </c>
      <c r="F36"/>
      <c r="G36" s="25">
        <f>IF(ISBLANK(VLOOKUP($A36,Results!$B$4:$CJ$507,4+$G$4)),"",VLOOKUP($A36,Results!$B$4:$CJ$5199,4+$G$4))</f>
        <v>18.100000000000001</v>
      </c>
      <c r="H36"/>
      <c r="I36" s="26">
        <f t="shared" si="0"/>
        <v>-16.600000000000001</v>
      </c>
      <c r="J36" s="21"/>
      <c r="AA36" s="32" t="s">
        <v>36</v>
      </c>
    </row>
    <row r="37" spans="1:27" ht="24.75" customHeight="1" x14ac:dyDescent="0.3">
      <c r="A37" s="80">
        <v>31</v>
      </c>
      <c r="B37" s="38" t="str">
        <f>IF(LEN(Results!C34)=0,"",Results!C34)</f>
        <v>Physical activity</v>
      </c>
      <c r="C37" s="39" t="str">
        <f>IF(LEN(Results!E34)=0,"",Results!E34)</f>
        <v/>
      </c>
      <c r="D37" s="77" t="str">
        <f>IF(LEN(Results!D34)=0,"",Results!D34)</f>
        <v/>
      </c>
      <c r="E37" s="24" t="str">
        <f>IF(ISBLANK(VLOOKUP($A37,Results!$B$4:$CJ$507,4+$E$4)),"",VLOOKUP($A37,Results!$B$4:$CJ$507,4+$E$4))</f>
        <v/>
      </c>
      <c r="F37"/>
      <c r="G37" s="25" t="str">
        <f>IF(ISBLANK(VLOOKUP($A37,Results!$B$4:$CJ$507,4+$G$4)),"",VLOOKUP($A37,Results!$B$4:$CJ$5199,4+$G$4))</f>
        <v/>
      </c>
      <c r="H37"/>
      <c r="I37" s="26" t="str">
        <f t="shared" si="0"/>
        <v/>
      </c>
      <c r="J37" s="21"/>
      <c r="AA37" s="32" t="s">
        <v>37</v>
      </c>
    </row>
    <row r="38" spans="1:27" ht="24.75" customHeight="1" x14ac:dyDescent="0.3">
      <c r="A38" s="80">
        <v>32</v>
      </c>
      <c r="B38" s="38" t="str">
        <f>IF(LEN(Results!C35)=0,"",Results!C35)</f>
        <v>Physical activity</v>
      </c>
      <c r="C38" s="39" t="str">
        <f>IF(LEN(Results!E35)=0,"",Results!E35)</f>
        <v/>
      </c>
      <c r="D38" s="77" t="str">
        <f>IF(LEN(Results!D35)=0,"",Results!D35)</f>
        <v/>
      </c>
      <c r="E38" s="24" t="str">
        <f>IF(ISBLANK(VLOOKUP($A38,Results!$B$4:$CJ$507,4+$E$4)),"",VLOOKUP($A38,Results!$B$4:$CJ$507,4+$E$4))</f>
        <v/>
      </c>
      <c r="F38"/>
      <c r="G38" s="25" t="str">
        <f>IF(ISBLANK(VLOOKUP($A38,Results!$B$4:$CJ$507,4+$G$4)),"",VLOOKUP($A38,Results!$B$4:$CJ$5199,4+$G$4))</f>
        <v/>
      </c>
      <c r="H38"/>
      <c r="I38" s="26" t="str">
        <f t="shared" si="0"/>
        <v/>
      </c>
      <c r="J38" s="21"/>
      <c r="AA38" s="32" t="s">
        <v>38</v>
      </c>
    </row>
    <row r="39" spans="1:27" ht="24.75" customHeight="1" x14ac:dyDescent="0.3">
      <c r="A39" s="80">
        <v>33</v>
      </c>
      <c r="B39" s="38" t="str">
        <f>IF(LEN(Results!C36)=0,"",Results!C36)</f>
        <v>Physical activity</v>
      </c>
      <c r="C39" s="39" t="str">
        <f>IF(LEN(Results!E36)=0,"",Results!E36)</f>
        <v/>
      </c>
      <c r="D39" s="77" t="str">
        <f>IF(LEN(Results!D36)=0,"",Results!D36)</f>
        <v/>
      </c>
      <c r="E39" s="24" t="str">
        <f>IF(ISBLANK(VLOOKUP($A39,Results!$B$4:$CJ$507,4+$E$4)),"",VLOOKUP($A39,Results!$B$4:$CJ$507,4+$E$4))</f>
        <v/>
      </c>
      <c r="F39"/>
      <c r="G39" s="25" t="str">
        <f>IF(ISBLANK(VLOOKUP($A39,Results!$B$4:$CJ$507,4+$G$4)),"",VLOOKUP($A39,Results!$B$4:$CJ$5199,4+$G$4))</f>
        <v/>
      </c>
      <c r="H39"/>
      <c r="I39" s="26" t="str">
        <f t="shared" si="0"/>
        <v/>
      </c>
      <c r="J39" s="21"/>
      <c r="AA39" s="32" t="s">
        <v>39</v>
      </c>
    </row>
    <row r="40" spans="1:27" ht="24.75" customHeight="1" x14ac:dyDescent="0.3">
      <c r="A40" s="80">
        <v>34</v>
      </c>
      <c r="B40" s="38" t="str">
        <f>IF(LEN(Results!C37)=0,"",Results!C37)</f>
        <v>Nutrition</v>
      </c>
      <c r="C40" s="36" t="str">
        <f>IF(LEN(Results!E37)=0,"",Results!E37)</f>
        <v/>
      </c>
      <c r="D40" s="37" t="str">
        <f>IF(LEN(Results!D37)=0,"",Results!D37)</f>
        <v>NUTRITION</v>
      </c>
      <c r="E40" s="24" t="str">
        <f>IF(ISBLANK(VLOOKUP($A40,Results!$B$4:$CJ$507,4+$E$4)),"",VLOOKUP($A40,Results!$B$4:$CJ$507,4+$E$4))</f>
        <v/>
      </c>
      <c r="F40"/>
      <c r="G40" s="25" t="str">
        <f>IF(ISBLANK(VLOOKUP($A40,Results!$B$4:$CJ$507,4+$G$4)),"",VLOOKUP($A40,Results!$B$4:$CJ$5199,4+$G$4))</f>
        <v/>
      </c>
      <c r="H40"/>
      <c r="I40" s="26" t="str">
        <f t="shared" si="0"/>
        <v/>
      </c>
      <c r="J40" s="21"/>
      <c r="AA40" s="32" t="s">
        <v>40</v>
      </c>
    </row>
    <row r="41" spans="1:27" ht="24.75" customHeight="1" x14ac:dyDescent="0.3">
      <c r="A41" s="80">
        <v>35</v>
      </c>
      <c r="B41" s="38" t="str">
        <f>IF(LEN(Results!C38)=0,"",Results!C38)</f>
        <v>Nutrition</v>
      </c>
      <c r="C41" s="39" t="str">
        <f>IF(LEN(Results!E38)=0,"",Results!E38)</f>
        <v/>
      </c>
      <c r="D41" s="79" t="str">
        <f>IF(LEN(Results!D38)=0,"",Results!D38)</f>
        <v>Fruit &amp; vegetable consumption</v>
      </c>
      <c r="E41" s="24" t="str">
        <f>IF(ISBLANK(VLOOKUP($A41,Results!$B$4:$CJ$507,4+$E$4)),"",VLOOKUP($A41,Results!$B$4:$CJ$507,4+$E$4))</f>
        <v/>
      </c>
      <c r="F41"/>
      <c r="G41" s="25" t="str">
        <f>IF(ISBLANK(VLOOKUP($A41,Results!$B$4:$CJ$507,4+$G$4)),"",VLOOKUP($A41,Results!$B$4:$CJ$5199,4+$G$4))</f>
        <v/>
      </c>
      <c r="H41"/>
      <c r="I41" s="26" t="str">
        <f t="shared" si="0"/>
        <v/>
      </c>
      <c r="J41" s="21"/>
      <c r="AA41" s="32" t="s">
        <v>41</v>
      </c>
    </row>
    <row r="42" spans="1:27" ht="24.75" customHeight="1" x14ac:dyDescent="0.3">
      <c r="A42" s="80">
        <v>36</v>
      </c>
      <c r="B42" s="38" t="str">
        <f>IF(LEN(Results!C39)=0,"",Results!C39)</f>
        <v>Nutrition</v>
      </c>
      <c r="C42" s="39" t="str">
        <f>IF(LEN(Results!E39)=0,"",Results!E39)</f>
        <v>Victorian Population Health Survey 2017</v>
      </c>
      <c r="D42" s="77" t="str">
        <f>IF(LEN(Results!D39)=0,"",Results!D39)</f>
        <v>Did not meet dietary guidelines for either fruit or veg consumption, 2017</v>
      </c>
      <c r="E42" s="24">
        <f>IF(ISBLANK(VLOOKUP($A42,Results!$B$4:$CJ$507,4+$E$4)),"",VLOOKUP($A42,Results!$B$4:$CJ$507,4+$E$4))</f>
        <v>50.99</v>
      </c>
      <c r="F42"/>
      <c r="G42" s="25">
        <f>IF(ISBLANK(VLOOKUP($A42,Results!$B$4:$CJ$507,4+$G$4)),"",VLOOKUP($A42,Results!$B$4:$CJ$5199,4+$G$4))</f>
        <v>51.67</v>
      </c>
      <c r="H42"/>
      <c r="I42" s="26">
        <f t="shared" si="0"/>
        <v>-1.4000000000000001</v>
      </c>
      <c r="J42" s="21"/>
      <c r="AA42" s="32" t="s">
        <v>42</v>
      </c>
    </row>
    <row r="43" spans="1:27" ht="24.75" customHeight="1" x14ac:dyDescent="0.3">
      <c r="A43" s="80">
        <v>37</v>
      </c>
      <c r="B43" s="38" t="str">
        <f>IF(LEN(Results!C40)=0,"",Results!C40)</f>
        <v>Nutrition</v>
      </c>
      <c r="C43" s="39" t="str">
        <f>IF(LEN(Results!E40)=0,"",Results!E40)</f>
        <v>Victorian Population Health Survey 2017</v>
      </c>
      <c r="D43" s="77" t="str">
        <f>IF(LEN(Results!D40)=0,"",Results!D40)</f>
        <v>Met fruit consumption guidelines, 2017</v>
      </c>
      <c r="E43" s="24">
        <f>IF(ISBLANK(VLOOKUP($A43,Results!$B$4:$CJ$507,4+$E$4)),"",VLOOKUP($A43,Results!$B$4:$CJ$507,4+$E$4))</f>
        <v>43.76</v>
      </c>
      <c r="F43"/>
      <c r="G43" s="25">
        <f>IF(ISBLANK(VLOOKUP($A43,Results!$B$4:$CJ$507,4+$G$4)),"",VLOOKUP($A43,Results!$B$4:$CJ$5199,4+$G$4))</f>
        <v>43.19</v>
      </c>
      <c r="H43"/>
      <c r="I43" s="26">
        <f t="shared" si="0"/>
        <v>1.4000000000000001</v>
      </c>
      <c r="J43" s="21"/>
      <c r="AA43" s="32" t="s">
        <v>43</v>
      </c>
    </row>
    <row r="44" spans="1:27" ht="24.75" customHeight="1" x14ac:dyDescent="0.3">
      <c r="A44" s="80">
        <v>38</v>
      </c>
      <c r="B44" s="38" t="str">
        <f>IF(LEN(Results!C41)=0,"",Results!C41)</f>
        <v>Nutrition</v>
      </c>
      <c r="C44" s="39" t="str">
        <f>IF(LEN(Results!E41)=0,"",Results!E41)</f>
        <v>Victorian Population Health Survey 2017</v>
      </c>
      <c r="D44" s="77" t="str">
        <f>IF(LEN(Results!D41)=0,"",Results!D41)</f>
        <v>Met vegetable consumption guidelines , 2017</v>
      </c>
      <c r="E44" s="24">
        <f>IF(ISBLANK(VLOOKUP($A44,Results!$B$4:$CJ$507,4+$E$4)),"",VLOOKUP($A44,Results!$B$4:$CJ$507,4+$E$4))</f>
        <v>8.18</v>
      </c>
      <c r="F44"/>
      <c r="G44" s="25">
        <f>IF(ISBLANK(VLOOKUP($A44,Results!$B$4:$CJ$507,4+$G$4)),"",VLOOKUP($A44,Results!$B$4:$CJ$5199,4+$G$4))</f>
        <v>5.39</v>
      </c>
      <c r="H44"/>
      <c r="I44" s="26">
        <f t="shared" si="0"/>
        <v>51.800000000000004</v>
      </c>
      <c r="J44" s="21"/>
      <c r="AA44" s="32" t="s">
        <v>44</v>
      </c>
    </row>
    <row r="45" spans="1:27" ht="24.75" customHeight="1" x14ac:dyDescent="0.3">
      <c r="A45" s="80">
        <v>39</v>
      </c>
      <c r="B45" s="38" t="str">
        <f>IF(LEN(Results!C42)=0,"",Results!C42)</f>
        <v>Nutrition</v>
      </c>
      <c r="C45" s="39" t="str">
        <f>IF(LEN(Results!E42)=0,"",Results!E42)</f>
        <v/>
      </c>
      <c r="D45" s="77" t="str">
        <f>IF(LEN(Results!D42)=0,"",Results!D42)</f>
        <v/>
      </c>
      <c r="E45" s="24" t="str">
        <f>IF(ISBLANK(VLOOKUP($A45,Results!$B$4:$CJ$507,4+$E$4)),"",VLOOKUP($A45,Results!$B$4:$CJ$507,4+$E$4))</f>
        <v/>
      </c>
      <c r="F45"/>
      <c r="G45" s="25" t="str">
        <f>IF(ISBLANK(VLOOKUP($A45,Results!$B$4:$CJ$507,4+$G$4)),"",VLOOKUP($A45,Results!$B$4:$CJ$5199,4+$G$4))</f>
        <v/>
      </c>
      <c r="H45"/>
      <c r="I45" s="26" t="str">
        <f t="shared" si="0"/>
        <v/>
      </c>
      <c r="J45" s="21"/>
      <c r="AA45" s="32" t="s">
        <v>45</v>
      </c>
    </row>
    <row r="46" spans="1:27" ht="24.75" customHeight="1" x14ac:dyDescent="0.3">
      <c r="A46" s="80">
        <v>40</v>
      </c>
      <c r="B46" s="38" t="str">
        <f>IF(LEN(Results!C43)=0,"",Results!C43)</f>
        <v>Nutrition</v>
      </c>
      <c r="C46" s="39" t="str">
        <f>IF(LEN(Results!E43)=0,"",Results!E43)</f>
        <v/>
      </c>
      <c r="D46" s="77" t="str">
        <f>IF(LEN(Results!D43)=0,"",Results!D43)</f>
        <v/>
      </c>
      <c r="E46" s="24" t="str">
        <f>IF(ISBLANK(VLOOKUP($A46,Results!$B$4:$CJ$507,4+$E$4)),"",VLOOKUP($A46,Results!$B$4:$CJ$507,4+$E$4))</f>
        <v/>
      </c>
      <c r="F46"/>
      <c r="G46" s="25" t="str">
        <f>IF(ISBLANK(VLOOKUP($A46,Results!$B$4:$CJ$507,4+$G$4)),"",VLOOKUP($A46,Results!$B$4:$CJ$5199,4+$G$4))</f>
        <v/>
      </c>
      <c r="H46"/>
      <c r="I46" s="26" t="str">
        <f t="shared" si="0"/>
        <v/>
      </c>
      <c r="J46" s="21"/>
      <c r="AA46" s="32" t="s">
        <v>46</v>
      </c>
    </row>
    <row r="47" spans="1:27" ht="24.75" customHeight="1" x14ac:dyDescent="0.3">
      <c r="A47" s="80">
        <v>41</v>
      </c>
      <c r="B47" s="38" t="str">
        <f>IF(LEN(Results!C44)=0,"",Results!C44)</f>
        <v>Nutrition</v>
      </c>
      <c r="C47" s="39" t="str">
        <f>IF(LEN(Results!E44)=0,"",Results!E44)</f>
        <v/>
      </c>
      <c r="D47" s="77" t="str">
        <f>IF(LEN(Results!D44)=0,"",Results!D44)</f>
        <v/>
      </c>
      <c r="E47" s="24" t="str">
        <f>IF(ISBLANK(VLOOKUP($A47,Results!$B$4:$CJ$507,4+$E$4)),"",VLOOKUP($A47,Results!$B$4:$CJ$507,4+$E$4))</f>
        <v/>
      </c>
      <c r="F47"/>
      <c r="G47" s="25" t="str">
        <f>IF(ISBLANK(VLOOKUP($A47,Results!$B$4:$CJ$507,4+$G$4)),"",VLOOKUP($A47,Results!$B$4:$CJ$5199,4+$G$4))</f>
        <v/>
      </c>
      <c r="H47"/>
      <c r="I47" s="26" t="str">
        <f t="shared" si="0"/>
        <v/>
      </c>
      <c r="J47" s="21"/>
      <c r="AA47" s="32" t="s">
        <v>47</v>
      </c>
    </row>
    <row r="48" spans="1:27" ht="24.75" customHeight="1" x14ac:dyDescent="0.3">
      <c r="A48" s="80">
        <v>42</v>
      </c>
      <c r="B48" s="38" t="str">
        <f>IF(LEN(Results!C45)=0,"",Results!C45)</f>
        <v>Nutrition</v>
      </c>
      <c r="C48" s="39" t="str">
        <f>IF(LEN(Results!E45)=0,"",Results!E45)</f>
        <v/>
      </c>
      <c r="D48" s="77" t="str">
        <f>IF(LEN(Results!D45)=0,"",Results!D45)</f>
        <v/>
      </c>
      <c r="E48" s="24" t="str">
        <f>IF(ISBLANK(VLOOKUP($A48,Results!$B$4:$CJ$507,4+$E$4)),"",VLOOKUP($A48,Results!$B$4:$CJ$507,4+$E$4))</f>
        <v/>
      </c>
      <c r="F48"/>
      <c r="G48" s="25" t="str">
        <f>IF(ISBLANK(VLOOKUP($A48,Results!$B$4:$CJ$507,4+$G$4)),"",VLOOKUP($A48,Results!$B$4:$CJ$5199,4+$G$4))</f>
        <v/>
      </c>
      <c r="H48"/>
      <c r="I48" s="26" t="str">
        <f t="shared" si="0"/>
        <v/>
      </c>
      <c r="J48" s="21"/>
      <c r="AA48" s="32" t="s">
        <v>48</v>
      </c>
    </row>
    <row r="49" spans="1:27" ht="24.75" customHeight="1" x14ac:dyDescent="0.3">
      <c r="A49" s="80">
        <v>43</v>
      </c>
      <c r="B49" s="38" t="str">
        <f>IF(LEN(Results!C46)=0,"",Results!C46)</f>
        <v>Nutrition</v>
      </c>
      <c r="C49" s="39" t="str">
        <f>IF(LEN(Results!E46)=0,"",Results!E46)</f>
        <v/>
      </c>
      <c r="D49" s="77" t="str">
        <f>IF(LEN(Results!D46)=0,"",Results!D46)</f>
        <v/>
      </c>
      <c r="E49" s="24" t="str">
        <f>IF(ISBLANK(VLOOKUP($A49,Results!$B$4:$CJ$507,4+$E$4)),"",VLOOKUP($A49,Results!$B$4:$CJ$507,4+$E$4))</f>
        <v/>
      </c>
      <c r="F49"/>
      <c r="G49" s="25" t="str">
        <f>IF(ISBLANK(VLOOKUP($A49,Results!$B$4:$CJ$507,4+$G$4)),"",VLOOKUP($A49,Results!$B$4:$CJ$5199,4+$G$4))</f>
        <v/>
      </c>
      <c r="H49"/>
      <c r="I49" s="26" t="str">
        <f t="shared" si="0"/>
        <v/>
      </c>
      <c r="J49" s="21"/>
      <c r="AA49" s="32" t="s">
        <v>49</v>
      </c>
    </row>
    <row r="50" spans="1:27" ht="24.75" customHeight="1" x14ac:dyDescent="0.3">
      <c r="A50" s="80">
        <v>44</v>
      </c>
      <c r="B50" s="38" t="str">
        <f>IF(LEN(Results!C47)=0,"",Results!C47)</f>
        <v>Nutrition</v>
      </c>
      <c r="C50" s="39" t="str">
        <f>IF(LEN(Results!E47)=0,"",Results!E47)</f>
        <v/>
      </c>
      <c r="D50" s="77" t="str">
        <f>IF(LEN(Results!D47)=0,"",Results!D47)</f>
        <v/>
      </c>
      <c r="E50" s="24" t="str">
        <f>IF(ISBLANK(VLOOKUP($A50,Results!$B$4:$CJ$507,4+$E$4)),"",VLOOKUP($A50,Results!$B$4:$CJ$507,4+$E$4))</f>
        <v/>
      </c>
      <c r="F50"/>
      <c r="G50" s="25" t="str">
        <f>IF(ISBLANK(VLOOKUP($A50,Results!$B$4:$CJ$507,4+$G$4)),"",VLOOKUP($A50,Results!$B$4:$CJ$5199,4+$G$4))</f>
        <v/>
      </c>
      <c r="H50"/>
      <c r="I50" s="26" t="str">
        <f t="shared" si="0"/>
        <v/>
      </c>
      <c r="J50" s="21"/>
      <c r="AA50" s="32" t="s">
        <v>50</v>
      </c>
    </row>
    <row r="51" spans="1:27" ht="24.75" customHeight="1" x14ac:dyDescent="0.3">
      <c r="A51" s="80">
        <v>45</v>
      </c>
      <c r="B51" s="38" t="str">
        <f>IF(LEN(Results!C48)=0,"",Results!C48)</f>
        <v>Nutrition</v>
      </c>
      <c r="C51" s="39" t="str">
        <f>IF(LEN(Results!E48)=0,"",Results!E48)</f>
        <v/>
      </c>
      <c r="D51" s="79" t="str">
        <f>IF(LEN(Results!D48)=0,"",Results!D48)</f>
        <v>Take-away foods</v>
      </c>
      <c r="E51" s="24" t="str">
        <f>IF(ISBLANK(VLOOKUP($A51,Results!$B$4:$CJ$507,4+$E$4)),"",VLOOKUP($A51,Results!$B$4:$CJ$507,4+$E$4))</f>
        <v/>
      </c>
      <c r="F51"/>
      <c r="G51" s="25" t="str">
        <f>IF(ISBLANK(VLOOKUP($A51,Results!$B$4:$CJ$507,4+$G$4)),"",VLOOKUP($A51,Results!$B$4:$CJ$5199,4+$G$4))</f>
        <v/>
      </c>
      <c r="H51"/>
      <c r="I51" s="26" t="str">
        <f t="shared" si="0"/>
        <v/>
      </c>
      <c r="J51" s="21"/>
      <c r="AA51" s="32" t="s">
        <v>51</v>
      </c>
    </row>
    <row r="52" spans="1:27" ht="24.75" customHeight="1" x14ac:dyDescent="0.3">
      <c r="A52" s="80">
        <v>46</v>
      </c>
      <c r="B52" s="38" t="str">
        <f>IF(LEN(Results!C49)=0,"",Results!C49)</f>
        <v>Nutrition</v>
      </c>
      <c r="C52" s="39" t="str">
        <f>IF(LEN(Results!E49)=0,"",Results!E49)</f>
        <v>Victorian Population Health Survey 2017</v>
      </c>
      <c r="D52" s="77" t="str">
        <f>IF(LEN(Results!D49)=0,"",Results!D49)</f>
        <v>Consume take-away meals, or snacks, more than once a week, 2017</v>
      </c>
      <c r="E52" s="24">
        <f>IF(ISBLANK(VLOOKUP($A52,Results!$B$4:$CJ$507,4+$E$4)),"",VLOOKUP($A52,Results!$B$4:$CJ$507,4+$E$4))</f>
        <v>6.8</v>
      </c>
      <c r="F52"/>
      <c r="G52" s="25">
        <f>IF(ISBLANK(VLOOKUP($A52,Results!$B$4:$CJ$507,4+$G$4)),"",VLOOKUP($A52,Results!$B$4:$CJ$5199,4+$G$4))</f>
        <v>15.3</v>
      </c>
      <c r="H52"/>
      <c r="I52" s="26">
        <f t="shared" si="0"/>
        <v>-55.6</v>
      </c>
      <c r="J52" s="21"/>
      <c r="AA52" s="32" t="s">
        <v>52</v>
      </c>
    </row>
    <row r="53" spans="1:27" ht="24.75" customHeight="1" x14ac:dyDescent="0.3">
      <c r="A53" s="80">
        <v>47</v>
      </c>
      <c r="B53" s="38" t="str">
        <f>IF(LEN(Results!C50)=0,"",Results!C50)</f>
        <v>Nutrition</v>
      </c>
      <c r="C53" s="39" t="str">
        <f>IF(LEN(Results!E50)=0,"",Results!E50)</f>
        <v/>
      </c>
      <c r="D53" s="77" t="str">
        <f>IF(LEN(Results!D50)=0,"",Results!D50)</f>
        <v/>
      </c>
      <c r="E53" s="24" t="str">
        <f>IF(ISBLANK(VLOOKUP($A53,Results!$B$4:$CJ$507,4+$E$4)),"",VLOOKUP($A53,Results!$B$4:$CJ$507,4+$E$4))</f>
        <v/>
      </c>
      <c r="F53"/>
      <c r="G53" s="25" t="str">
        <f>IF(ISBLANK(VLOOKUP($A53,Results!$B$4:$CJ$507,4+$G$4)),"",VLOOKUP($A53,Results!$B$4:$CJ$5199,4+$G$4))</f>
        <v/>
      </c>
      <c r="H53"/>
      <c r="I53" s="26" t="str">
        <f t="shared" si="0"/>
        <v/>
      </c>
      <c r="J53" s="21"/>
      <c r="AA53" s="32" t="s">
        <v>53</v>
      </c>
    </row>
    <row r="54" spans="1:27" ht="24.75" customHeight="1" x14ac:dyDescent="0.3">
      <c r="A54" s="80">
        <v>48</v>
      </c>
      <c r="B54" s="38" t="str">
        <f>IF(LEN(Results!C51)=0,"",Results!C51)</f>
        <v>Nutrition</v>
      </c>
      <c r="C54" s="39" t="str">
        <f>IF(LEN(Results!E51)=0,"",Results!E51)</f>
        <v/>
      </c>
      <c r="D54" s="77" t="str">
        <f>IF(LEN(Results!D51)=0,"",Results!D51)</f>
        <v/>
      </c>
      <c r="E54" s="24" t="str">
        <f>IF(ISBLANK(VLOOKUP($A54,Results!$B$4:$CJ$507,4+$E$4)),"",VLOOKUP($A54,Results!$B$4:$CJ$507,4+$E$4))</f>
        <v/>
      </c>
      <c r="F54"/>
      <c r="G54" s="25" t="str">
        <f>IF(ISBLANK(VLOOKUP($A54,Results!$B$4:$CJ$507,4+$G$4)),"",VLOOKUP($A54,Results!$B$4:$CJ$5199,4+$G$4))</f>
        <v/>
      </c>
      <c r="H54"/>
      <c r="I54" s="26" t="str">
        <f t="shared" si="0"/>
        <v/>
      </c>
      <c r="J54" s="21"/>
      <c r="AA54" s="32" t="s">
        <v>54</v>
      </c>
    </row>
    <row r="55" spans="1:27" ht="24.75" customHeight="1" x14ac:dyDescent="0.3">
      <c r="A55" s="80">
        <v>49</v>
      </c>
      <c r="B55" s="38" t="str">
        <f>IF(LEN(Results!C52)=0,"",Results!C52)</f>
        <v>Nutrition</v>
      </c>
      <c r="C55" s="39" t="str">
        <f>IF(LEN(Results!E52)=0,"",Results!E52)</f>
        <v/>
      </c>
      <c r="D55" s="77" t="str">
        <f>IF(LEN(Results!D52)=0,"",Results!D52)</f>
        <v/>
      </c>
      <c r="E55" s="24" t="str">
        <f>IF(ISBLANK(VLOOKUP($A55,Results!$B$4:$CJ$507,4+$E$4)),"",VLOOKUP($A55,Results!$B$4:$CJ$507,4+$E$4))</f>
        <v/>
      </c>
      <c r="F55"/>
      <c r="G55" s="25" t="str">
        <f>IF(ISBLANK(VLOOKUP($A55,Results!$B$4:$CJ$507,4+$G$4)),"",VLOOKUP($A55,Results!$B$4:$CJ$5199,4+$G$4))</f>
        <v/>
      </c>
      <c r="H55"/>
      <c r="I55" s="26" t="str">
        <f t="shared" si="0"/>
        <v/>
      </c>
      <c r="J55" s="21"/>
      <c r="AA55" s="32" t="s">
        <v>55</v>
      </c>
    </row>
    <row r="56" spans="1:27" ht="24.75" customHeight="1" x14ac:dyDescent="0.3">
      <c r="A56" s="80">
        <v>50</v>
      </c>
      <c r="B56" s="38" t="str">
        <f>IF(LEN(Results!C53)=0,"",Results!C53)</f>
        <v>Nutrition</v>
      </c>
      <c r="C56" s="39" t="str">
        <f>IF(LEN(Results!E53)=0,"",Results!E53)</f>
        <v/>
      </c>
      <c r="D56" s="79" t="str">
        <f>IF(LEN(Results!D53)=0,"",Results!D53)</f>
        <v>Sweetened drinks</v>
      </c>
      <c r="E56" s="24" t="str">
        <f>IF(ISBLANK(VLOOKUP($A56,Results!$B$4:$CJ$507,4+$E$4)),"",VLOOKUP($A56,Results!$B$4:$CJ$507,4+$E$4))</f>
        <v/>
      </c>
      <c r="F56"/>
      <c r="G56" s="25" t="str">
        <f>IF(ISBLANK(VLOOKUP($A56,Results!$B$4:$CJ$507,4+$G$4)),"",VLOOKUP($A56,Results!$B$4:$CJ$5199,4+$G$4))</f>
        <v/>
      </c>
      <c r="H56"/>
      <c r="I56" s="26" t="str">
        <f t="shared" si="0"/>
        <v/>
      </c>
      <c r="J56" s="21"/>
      <c r="AA56" s="32" t="s">
        <v>56</v>
      </c>
    </row>
    <row r="57" spans="1:27" ht="24.75" customHeight="1" x14ac:dyDescent="0.3">
      <c r="A57" s="80">
        <v>51</v>
      </c>
      <c r="B57" s="38" t="str">
        <f>IF(LEN(Results!C54)=0,"",Results!C54)</f>
        <v>Nutrition</v>
      </c>
      <c r="C57" s="39" t="str">
        <f>IF(LEN(Results!E54)=0,"",Results!E54)</f>
        <v>Victorian Population Health Survey 2023</v>
      </c>
      <c r="D57" s="77" t="str">
        <f>IF(LEN(Results!D54)=0,"",Results!D54)</f>
        <v>Consumption of sugar-sweetened drinks: daily or more often 2023</v>
      </c>
      <c r="E57" s="24">
        <f>IF(ISBLANK(VLOOKUP($A57,Results!$B$4:$CJ$507,4+$E$4)),"",VLOOKUP($A57,Results!$B$4:$CJ$507,4+$E$4))</f>
        <v>40.214300000000001</v>
      </c>
      <c r="F57"/>
      <c r="G57" s="25">
        <f>IF(ISBLANK(VLOOKUP($A57,Results!$B$4:$CJ$507,4+$G$4)),"",VLOOKUP($A57,Results!$B$4:$CJ$5199,4+$G$4))</f>
        <v>34.436</v>
      </c>
      <c r="H57"/>
      <c r="I57" s="26">
        <f t="shared" si="0"/>
        <v>16.8</v>
      </c>
      <c r="J57" s="21"/>
      <c r="AA57" s="32" t="s">
        <v>137</v>
      </c>
    </row>
    <row r="58" spans="1:27" ht="24.75" customHeight="1" x14ac:dyDescent="0.3">
      <c r="A58" s="80">
        <v>52</v>
      </c>
      <c r="B58" s="38" t="str">
        <f>IF(LEN(Results!C55)=0,"",Results!C55)</f>
        <v>Nutrition</v>
      </c>
      <c r="C58" s="39" t="str">
        <f>IF(LEN(Results!E55)=0,"",Results!E55)</f>
        <v/>
      </c>
      <c r="D58" s="77" t="str">
        <f>IF(LEN(Results!D55)=0,"",Results!D55)</f>
        <v/>
      </c>
      <c r="E58" s="24" t="str">
        <f>IF(ISBLANK(VLOOKUP($A58,Results!$B$4:$CJ$507,4+$E$4)),"",VLOOKUP($A58,Results!$B$4:$CJ$507,4+$E$4))</f>
        <v/>
      </c>
      <c r="F58"/>
      <c r="G58" s="25" t="str">
        <f>IF(ISBLANK(VLOOKUP($A58,Results!$B$4:$CJ$507,4+$G$4)),"",VLOOKUP($A58,Results!$B$4:$CJ$5199,4+$G$4))</f>
        <v/>
      </c>
      <c r="H58"/>
      <c r="I58" s="26" t="str">
        <f t="shared" si="0"/>
        <v/>
      </c>
      <c r="J58" s="21"/>
      <c r="AA58" s="32" t="s">
        <v>58</v>
      </c>
    </row>
    <row r="59" spans="1:27" ht="24.75" customHeight="1" x14ac:dyDescent="0.3">
      <c r="A59" s="80">
        <v>53</v>
      </c>
      <c r="B59" s="38" t="str">
        <f>IF(LEN(Results!C56)=0,"",Results!C56)</f>
        <v>Nutrition</v>
      </c>
      <c r="C59" s="39" t="str">
        <f>IF(LEN(Results!E56)=0,"",Results!E56)</f>
        <v/>
      </c>
      <c r="D59" s="77" t="str">
        <f>IF(LEN(Results!D56)=0,"",Results!D56)</f>
        <v/>
      </c>
      <c r="E59" s="24" t="str">
        <f>IF(ISBLANK(VLOOKUP($A59,Results!$B$4:$CJ$507,4+$E$4)),"",VLOOKUP($A59,Results!$B$4:$CJ$507,4+$E$4))</f>
        <v/>
      </c>
      <c r="F59"/>
      <c r="G59" s="25" t="str">
        <f>IF(ISBLANK(VLOOKUP($A59,Results!$B$4:$CJ$507,4+$G$4)),"",VLOOKUP($A59,Results!$B$4:$CJ$5199,4+$G$4))</f>
        <v/>
      </c>
      <c r="H59"/>
      <c r="I59" s="26" t="str">
        <f t="shared" si="0"/>
        <v/>
      </c>
      <c r="J59" s="21"/>
      <c r="AA59" s="32" t="s">
        <v>59</v>
      </c>
    </row>
    <row r="60" spans="1:27" ht="24.75" customHeight="1" x14ac:dyDescent="0.3">
      <c r="A60" s="80">
        <v>54</v>
      </c>
      <c r="B60" s="38" t="str">
        <f>IF(LEN(Results!C57)=0,"",Results!C57)</f>
        <v>Nutrition</v>
      </c>
      <c r="C60" s="39" t="str">
        <f>IF(LEN(Results!E57)=0,"",Results!E57)</f>
        <v/>
      </c>
      <c r="D60" s="79" t="str">
        <f>IF(LEN(Results!D57)=0,"",Results!D57)</f>
        <v>Water consumption</v>
      </c>
      <c r="E60" s="24" t="str">
        <f>IF(ISBLANK(VLOOKUP($A60,Results!$B$4:$CJ$507,4+$E$4)),"",VLOOKUP($A60,Results!$B$4:$CJ$507,4+$E$4))</f>
        <v/>
      </c>
      <c r="F60"/>
      <c r="G60" s="25" t="str">
        <f>IF(ISBLANK(VLOOKUP($A60,Results!$B$4:$CJ$507,4+$G$4)),"",VLOOKUP($A60,Results!$B$4:$CJ$5199,4+$G$4))</f>
        <v/>
      </c>
      <c r="H60"/>
      <c r="I60" s="26" t="str">
        <f t="shared" si="0"/>
        <v/>
      </c>
      <c r="J60" s="21"/>
      <c r="AA60" s="32" t="s">
        <v>60</v>
      </c>
    </row>
    <row r="61" spans="1:27" ht="24.75" customHeight="1" x14ac:dyDescent="0.3">
      <c r="A61" s="80">
        <v>55</v>
      </c>
      <c r="B61" s="38" t="str">
        <f>IF(LEN(Results!C58)=0,"",Results!C58)</f>
        <v>Nutrition</v>
      </c>
      <c r="C61" s="39" t="str">
        <f>IF(LEN(Results!E58)=0,"",Results!E58)</f>
        <v>2015 VicHealth Indicators Survey</v>
      </c>
      <c r="D61" s="77" t="str">
        <f>IF(LEN(Results!D58)=0,"",Results!D58)</f>
        <v>No water consumed per day: 2015</v>
      </c>
      <c r="E61" s="24">
        <f>IF(ISBLANK(VLOOKUP($A61,Results!$B$4:$CJ$507,4+$E$4)),"",VLOOKUP($A61,Results!$B$4:$CJ$507,4+$E$4))</f>
        <v>3.2</v>
      </c>
      <c r="F61"/>
      <c r="G61" s="25">
        <f>IF(ISBLANK(VLOOKUP($A61,Results!$B$4:$CJ$507,4+$G$4)),"",VLOOKUP($A61,Results!$B$4:$CJ$5199,4+$G$4))</f>
        <v>3.1</v>
      </c>
      <c r="H61"/>
      <c r="I61" s="26">
        <f t="shared" si="0"/>
        <v>3.3000000000000003</v>
      </c>
      <c r="J61" s="21"/>
      <c r="AA61" s="32" t="s">
        <v>61</v>
      </c>
    </row>
    <row r="62" spans="1:27" ht="24.75" customHeight="1" x14ac:dyDescent="0.3">
      <c r="A62" s="80">
        <v>56</v>
      </c>
      <c r="B62" s="38" t="str">
        <f>IF(LEN(Results!C59)=0,"",Results!C59)</f>
        <v>Nutrition</v>
      </c>
      <c r="C62" s="39" t="str">
        <f>IF(LEN(Results!E59)=0,"",Results!E59)</f>
        <v>2015 VicHealth Indicators Survey</v>
      </c>
      <c r="D62" s="77" t="str">
        <f>IF(LEN(Results!D59)=0,"",Results!D59)</f>
        <v>Number of cups of water consumed per day: 2015</v>
      </c>
      <c r="E62" s="24">
        <f>IF(ISBLANK(VLOOKUP($A62,Results!$B$4:$CJ$507,4+$E$4)),"",VLOOKUP($A62,Results!$B$4:$CJ$507,4+$E$4))</f>
        <v>5.6</v>
      </c>
      <c r="F62"/>
      <c r="G62" s="25">
        <f>IF(ISBLANK(VLOOKUP($A62,Results!$B$4:$CJ$507,4+$G$4)),"",VLOOKUP($A62,Results!$B$4:$CJ$5199,4+$G$4))</f>
        <v>5.4</v>
      </c>
      <c r="H62"/>
      <c r="I62" s="26">
        <f t="shared" si="0"/>
        <v>3.8000000000000003</v>
      </c>
      <c r="J62" s="21"/>
      <c r="AA62" s="32" t="s">
        <v>62</v>
      </c>
    </row>
    <row r="63" spans="1:27" ht="24.75" customHeight="1" x14ac:dyDescent="0.3">
      <c r="A63" s="80">
        <v>57</v>
      </c>
      <c r="B63" s="38" t="str">
        <f>IF(LEN(Results!C60)=0,"",Results!C60)</f>
        <v>Nutrition</v>
      </c>
      <c r="C63" s="39" t="str">
        <f>IF(LEN(Results!E60)=0,"",Results!E60)</f>
        <v/>
      </c>
      <c r="D63" s="77" t="str">
        <f>IF(LEN(Results!D60)=0,"",Results!D60)</f>
        <v/>
      </c>
      <c r="E63" s="24" t="str">
        <f>IF(ISBLANK(VLOOKUP($A63,Results!$B$4:$CJ$507,4+$E$4)),"",VLOOKUP($A63,Results!$B$4:$CJ$507,4+$E$4))</f>
        <v/>
      </c>
      <c r="F63"/>
      <c r="G63" s="25" t="str">
        <f>IF(ISBLANK(VLOOKUP($A63,Results!$B$4:$CJ$507,4+$G$4)),"",VLOOKUP($A63,Results!$B$4:$CJ$5199,4+$G$4))</f>
        <v/>
      </c>
      <c r="H63"/>
      <c r="I63" s="26" t="str">
        <f t="shared" si="0"/>
        <v/>
      </c>
      <c r="J63" s="21"/>
      <c r="AA63" s="32" t="s">
        <v>63</v>
      </c>
    </row>
    <row r="64" spans="1:27" ht="24.75" customHeight="1" x14ac:dyDescent="0.3">
      <c r="A64" s="80">
        <v>58</v>
      </c>
      <c r="B64" s="38" t="str">
        <f>IF(LEN(Results!C61)=0,"",Results!C61)</f>
        <v>Nutrition</v>
      </c>
      <c r="C64" s="39" t="str">
        <f>IF(LEN(Results!E61)=0,"",Results!E61)</f>
        <v/>
      </c>
      <c r="D64" s="79" t="str">
        <f>IF(LEN(Results!D61)=0,"",Results!D61)</f>
        <v>Food security</v>
      </c>
      <c r="E64" s="24" t="str">
        <f>IF(ISBLANK(VLOOKUP($A64,Results!$B$4:$CJ$507,4+$E$4)),"",VLOOKUP($A64,Results!$B$4:$CJ$507,4+$E$4))</f>
        <v/>
      </c>
      <c r="F64"/>
      <c r="G64" s="25" t="str">
        <f>IF(ISBLANK(VLOOKUP($A64,Results!$B$4:$CJ$507,4+$G$4)),"",VLOOKUP($A64,Results!$B$4:$CJ$5199,4+$G$4))</f>
        <v/>
      </c>
      <c r="H64"/>
      <c r="I64" s="26" t="str">
        <f t="shared" si="0"/>
        <v/>
      </c>
      <c r="J64" s="21"/>
      <c r="AA64" s="32" t="s">
        <v>64</v>
      </c>
    </row>
    <row r="65" spans="1:27" ht="24.75" customHeight="1" x14ac:dyDescent="0.3">
      <c r="A65" s="80">
        <v>59</v>
      </c>
      <c r="B65" s="38" t="str">
        <f>IF(LEN(Results!C62)=0,"",Results!C62)</f>
        <v>Nutrition</v>
      </c>
      <c r="C65" s="39" t="str">
        <f>IF(LEN(Results!E62)=0,"",Results!E62)</f>
        <v>Victorian Population Health Survey 2023</v>
      </c>
      <c r="D65" s="77" t="str">
        <f>IF(LEN(Results!D62)=0,"",Results!D62)</f>
        <v>Ran out of food, and couldn’t afford to buy more in the past 12 months 2023</v>
      </c>
      <c r="E65" s="24">
        <f>IF(ISBLANK(VLOOKUP($A65,Results!$B$4:$CJ$507,4+$E$4)),"",VLOOKUP($A65,Results!$B$4:$CJ$507,4+$E$4))</f>
        <v>8.0971980000000006</v>
      </c>
      <c r="F65"/>
      <c r="G65" s="25">
        <f>IF(ISBLANK(VLOOKUP($A65,Results!$B$4:$CJ$507,4+$G$4)),"",VLOOKUP($A65,Results!$B$4:$CJ$5199,4+$G$4))</f>
        <v>7.976286</v>
      </c>
      <c r="H65"/>
      <c r="I65" s="26">
        <f t="shared" si="0"/>
        <v>1.6</v>
      </c>
      <c r="J65" s="21"/>
      <c r="AA65" s="32" t="s">
        <v>65</v>
      </c>
    </row>
    <row r="66" spans="1:27" ht="24.75" customHeight="1" x14ac:dyDescent="0.3">
      <c r="A66" s="80">
        <v>60</v>
      </c>
      <c r="B66" s="38" t="str">
        <f>IF(LEN(Results!C63)=0,"",Results!C63)</f>
        <v>Nutrition</v>
      </c>
      <c r="C66" s="39" t="str">
        <f>IF(LEN(Results!E63)=0,"",Results!E63)</f>
        <v>Victorian Population Health Survey 2023</v>
      </c>
      <c r="D66" s="77" t="str">
        <f>IF(LEN(Results!D63)=0,"",Results!D63)</f>
        <v>Worried about running out of money to buy food during the last year: 'Yes, definitely' 2023</v>
      </c>
      <c r="E66" s="24">
        <f>IF(ISBLANK(VLOOKUP($A66,Results!$B$4:$CJ$507,4+$E$4)),"",VLOOKUP($A66,Results!$B$4:$CJ$507,4+$E$4))</f>
        <v>11.509829999999999</v>
      </c>
      <c r="F66"/>
      <c r="G66" s="25">
        <f>IF(ISBLANK(VLOOKUP($A66,Results!$B$4:$CJ$507,4+$G$4)),"",VLOOKUP($A66,Results!$B$4:$CJ$5199,4+$G$4))</f>
        <v>9.6903939999999995</v>
      </c>
      <c r="H66"/>
      <c r="I66" s="26">
        <f t="shared" si="0"/>
        <v>18.8</v>
      </c>
      <c r="J66" s="21"/>
      <c r="AA66" s="32" t="s">
        <v>66</v>
      </c>
    </row>
    <row r="67" spans="1:27" ht="24.75" customHeight="1" x14ac:dyDescent="0.3">
      <c r="A67" s="80">
        <v>61</v>
      </c>
      <c r="B67" s="38" t="str">
        <f>IF(LEN(Results!C64)=0,"",Results!C64)</f>
        <v>Nutrition</v>
      </c>
      <c r="C67" s="39" t="str">
        <f>IF(LEN(Results!E64)=0,"",Results!E64)</f>
        <v>Victorian Population Health Survey 2023</v>
      </c>
      <c r="D67" s="77" t="str">
        <f>IF(LEN(Results!D64)=0,"",Results!D64)</f>
        <v>Worried about running out of money to buy food during the last year: 'Yes, definitely' or 'sometimes' 2023</v>
      </c>
      <c r="E67" s="24">
        <f>IF(ISBLANK(VLOOKUP($A67,Results!$B$4:$CJ$507,4+$E$4)),"",VLOOKUP($A67,Results!$B$4:$CJ$507,4+$E$4))</f>
        <v>28.358489999999996</v>
      </c>
      <c r="F67"/>
      <c r="G67" s="25">
        <f>IF(ISBLANK(VLOOKUP($A67,Results!$B$4:$CJ$507,4+$G$4)),"",VLOOKUP($A67,Results!$B$4:$CJ$5199,4+$G$4))</f>
        <v>25.127443999999997</v>
      </c>
      <c r="H67"/>
      <c r="I67" s="26">
        <f t="shared" si="0"/>
        <v>12.9</v>
      </c>
      <c r="J67" s="21"/>
      <c r="AA67" s="32" t="s">
        <v>67</v>
      </c>
    </row>
    <row r="68" spans="1:27" ht="24.75" customHeight="1" x14ac:dyDescent="0.3">
      <c r="A68" s="80">
        <v>62</v>
      </c>
      <c r="B68" s="38" t="str">
        <f>IF(LEN(Results!C65)=0,"",Results!C65)</f>
        <v>Nutrition</v>
      </c>
      <c r="C68" s="39" t="str">
        <f>IF(LEN(Results!E65)=0,"",Results!E65)</f>
        <v/>
      </c>
      <c r="D68" s="77" t="str">
        <f>IF(LEN(Results!D65)=0,"",Results!D65)</f>
        <v/>
      </c>
      <c r="E68" s="24" t="str">
        <f>IF(ISBLANK(VLOOKUP($A68,Results!$B$4:$CJ$507,4+$E$4)),"",VLOOKUP($A68,Results!$B$4:$CJ$507,4+$E$4))</f>
        <v/>
      </c>
      <c r="F68"/>
      <c r="G68" s="25" t="str">
        <f>IF(ISBLANK(VLOOKUP($A68,Results!$B$4:$CJ$507,4+$G$4)),"",VLOOKUP($A68,Results!$B$4:$CJ$5199,4+$G$4))</f>
        <v/>
      </c>
      <c r="H68"/>
      <c r="I68" s="26" t="str">
        <f t="shared" si="0"/>
        <v/>
      </c>
      <c r="J68" s="21"/>
      <c r="AA68" s="32" t="s">
        <v>68</v>
      </c>
    </row>
    <row r="69" spans="1:27" ht="24.75" customHeight="1" x14ac:dyDescent="0.3">
      <c r="A69" s="80">
        <v>63</v>
      </c>
      <c r="B69" s="38" t="str">
        <f>IF(LEN(Results!C66)=0,"",Results!C66)</f>
        <v>Nutrition</v>
      </c>
      <c r="C69" s="39" t="str">
        <f>IF(LEN(Results!E66)=0,"",Results!E66)</f>
        <v/>
      </c>
      <c r="D69" s="77" t="str">
        <f>IF(LEN(Results!D66)=0,"",Results!D66)</f>
        <v/>
      </c>
      <c r="E69" s="24" t="str">
        <f>IF(ISBLANK(VLOOKUP($A69,Results!$B$4:$CJ$507,4+$E$4)),"",VLOOKUP($A69,Results!$B$4:$CJ$507,4+$E$4))</f>
        <v/>
      </c>
      <c r="F69"/>
      <c r="G69" s="25" t="str">
        <f>IF(ISBLANK(VLOOKUP($A69,Results!$B$4:$CJ$507,4+$G$4)),"",VLOOKUP($A69,Results!$B$4:$CJ$5199,4+$G$4))</f>
        <v/>
      </c>
      <c r="H69"/>
      <c r="I69" s="26" t="str">
        <f t="shared" si="0"/>
        <v/>
      </c>
      <c r="J69" s="21"/>
      <c r="AA69" s="32" t="s">
        <v>69</v>
      </c>
    </row>
    <row r="70" spans="1:27" ht="24.75" customHeight="1" x14ac:dyDescent="0.3">
      <c r="A70" s="80">
        <v>64</v>
      </c>
      <c r="B70" s="38" t="str">
        <f>IF(LEN(Results!C67)=0,"",Results!C67)</f>
        <v>Alcohol, tobacco &amp; other drugs</v>
      </c>
      <c r="C70" s="36" t="str">
        <f>IF(LEN(Results!E67)=0,"",Results!E67)</f>
        <v/>
      </c>
      <c r="D70" s="37" t="str">
        <f>IF(LEN(Results!D67)=0,"",Results!D67)</f>
        <v>SMOKING, ALCOHOL &amp; OTHER DRUGS</v>
      </c>
      <c r="E70" s="24" t="str">
        <f>IF(ISBLANK(VLOOKUP($A70,Results!$B$4:$CJ$507,4+$E$4)),"",VLOOKUP($A70,Results!$B$4:$CJ$507,4+$E$4))</f>
        <v/>
      </c>
      <c r="F70"/>
      <c r="G70" s="25" t="str">
        <f>IF(ISBLANK(VLOOKUP($A70,Results!$B$4:$CJ$507,4+$G$4)),"",VLOOKUP($A70,Results!$B$4:$CJ$5199,4+$G$4))</f>
        <v/>
      </c>
      <c r="H70"/>
      <c r="I70" s="26" t="str">
        <f t="shared" si="0"/>
        <v/>
      </c>
      <c r="J70" s="21"/>
      <c r="AA70" s="32" t="s">
        <v>70</v>
      </c>
    </row>
    <row r="71" spans="1:27" ht="24.75" customHeight="1" x14ac:dyDescent="0.3">
      <c r="A71" s="80">
        <v>65</v>
      </c>
      <c r="B71" s="38" t="str">
        <f>IF(LEN(Results!C68)=0,"",Results!C68)</f>
        <v>Alcohol, tobacco &amp; other drugs</v>
      </c>
      <c r="C71" s="39" t="str">
        <f>IF(LEN(Results!E68)=0,"",Results!E68)</f>
        <v/>
      </c>
      <c r="D71" s="79" t="str">
        <f>IF(LEN(Results!D68)=0,"",Results!D68)</f>
        <v>Alcohol consumption</v>
      </c>
      <c r="E71" s="24" t="str">
        <f>IF(ISBLANK(VLOOKUP($A71,Results!$B$4:$CJ$507,4+$E$4)),"",VLOOKUP($A71,Results!$B$4:$CJ$507,4+$E$4))</f>
        <v/>
      </c>
      <c r="F71"/>
      <c r="G71" s="25" t="str">
        <f>IF(ISBLANK(VLOOKUP($A71,Results!$B$4:$CJ$507,4+$G$4)),"",VLOOKUP($A71,Results!$B$4:$CJ$5199,4+$G$4))</f>
        <v/>
      </c>
      <c r="H71"/>
      <c r="I71" s="26" t="str">
        <f t="shared" si="0"/>
        <v/>
      </c>
      <c r="J71" s="21"/>
      <c r="AA71" s="32" t="s">
        <v>71</v>
      </c>
    </row>
    <row r="72" spans="1:27" ht="24.75" customHeight="1" x14ac:dyDescent="0.3">
      <c r="A72" s="80">
        <v>66</v>
      </c>
      <c r="B72" s="38" t="str">
        <f>IF(LEN(Results!C69)=0,"",Results!C69)</f>
        <v>Alcohol, tobacco &amp; other drugs</v>
      </c>
      <c r="C72" s="39" t="str">
        <f>IF(LEN(Results!E69)=0,"",Results!E69)</f>
        <v>Victorian Population Health Survey 2023</v>
      </c>
      <c r="D72" s="77" t="str">
        <f>IF(LEN(Results!D69)=0,"",Results!D69)</f>
        <v>At increased risk of alcohol-related harm 2023</v>
      </c>
      <c r="E72" s="24">
        <f>IF(ISBLANK(VLOOKUP($A72,Results!$B$4:$CJ$507,4+$E$4)),"",VLOOKUP($A72,Results!$B$4:$CJ$507,4+$E$4))</f>
        <v>16.97955</v>
      </c>
      <c r="F72"/>
      <c r="G72" s="25">
        <f>IF(ISBLANK(VLOOKUP($A72,Results!$B$4:$CJ$507,4+$G$4)),"",VLOOKUP($A72,Results!$B$4:$CJ$5199,4+$G$4))</f>
        <v>13.115130000000001</v>
      </c>
      <c r="H72"/>
      <c r="I72" s="26">
        <f t="shared" si="0"/>
        <v>29.5</v>
      </c>
      <c r="J72" s="21"/>
      <c r="AA72" s="32" t="s">
        <v>72</v>
      </c>
    </row>
    <row r="73" spans="1:27" ht="24.75" customHeight="1" x14ac:dyDescent="0.3">
      <c r="A73" s="80">
        <v>67</v>
      </c>
      <c r="B73" s="38" t="str">
        <f>IF(LEN(Results!C70)=0,"",Results!C70)</f>
        <v>Alcohol, tobacco &amp; other drugs</v>
      </c>
      <c r="C73" s="39" t="str">
        <f>IF(LEN(Results!E70)=0,"",Results!E70)</f>
        <v>Victorian Population Health Survey 2017</v>
      </c>
      <c r="D73" s="77" t="str">
        <f>IF(LEN(Results!D70)=0,"",Results!D70)</f>
        <v>Increased risk of alcohol-related harm from a single occasion of drinking, 2017</v>
      </c>
      <c r="E73" s="24">
        <f>IF(ISBLANK(VLOOKUP($A73,Results!$B$4:$CJ$507,4+$E$4)),"",VLOOKUP($A73,Results!$B$4:$CJ$507,4+$E$4))</f>
        <v>38.32</v>
      </c>
      <c r="F73"/>
      <c r="G73" s="25">
        <f>IF(ISBLANK(VLOOKUP($A73,Results!$B$4:$CJ$507,4+$G$4)),"",VLOOKUP($A73,Results!$B$4:$CJ$5199,4+$G$4))</f>
        <v>42.99</v>
      </c>
      <c r="H73"/>
      <c r="I73" s="26">
        <f t="shared" ref="I73:I136" si="1">IF(OR(E73="",G73=""),"",IF(G73&gt;0,ROUNDUP((E73-G73)/G73*100,1),""))</f>
        <v>-10.9</v>
      </c>
      <c r="J73" s="21"/>
      <c r="AA73" s="32" t="s">
        <v>73</v>
      </c>
    </row>
    <row r="74" spans="1:27" ht="24.75" customHeight="1" x14ac:dyDescent="0.3">
      <c r="A74" s="80">
        <v>68</v>
      </c>
      <c r="B74" s="38" t="str">
        <f>IF(LEN(Results!C71)=0,"",Results!C71)</f>
        <v>Alcohol, tobacco &amp; other drugs</v>
      </c>
      <c r="C74" s="39" t="str">
        <f>IF(LEN(Results!E71)=0,"",Results!E71)</f>
        <v/>
      </c>
      <c r="D74" s="77" t="str">
        <f>IF(LEN(Results!D71)=0,"",Results!D71)</f>
        <v/>
      </c>
      <c r="E74" s="24" t="str">
        <f>IF(ISBLANK(VLOOKUP($A74,Results!$B$4:$CJ$507,4+$E$4)),"",VLOOKUP($A74,Results!$B$4:$CJ$507,4+$E$4))</f>
        <v/>
      </c>
      <c r="F74"/>
      <c r="G74" s="25" t="str">
        <f>IF(ISBLANK(VLOOKUP($A74,Results!$B$4:$CJ$507,4+$G$4)),"",VLOOKUP($A74,Results!$B$4:$CJ$5199,4+$G$4))</f>
        <v/>
      </c>
      <c r="H74"/>
      <c r="I74" s="26" t="str">
        <f t="shared" si="1"/>
        <v/>
      </c>
      <c r="J74" s="21"/>
      <c r="AA74" s="32" t="s">
        <v>74</v>
      </c>
    </row>
    <row r="75" spans="1:27" ht="24.75" customHeight="1" x14ac:dyDescent="0.3">
      <c r="A75" s="80">
        <v>69</v>
      </c>
      <c r="B75" s="38" t="str">
        <f>IF(LEN(Results!C72)=0,"",Results!C72)</f>
        <v>Alcohol, tobacco &amp; other drugs</v>
      </c>
      <c r="C75" s="39" t="str">
        <f>IF(LEN(Results!E72)=0,"",Results!E72)</f>
        <v/>
      </c>
      <c r="D75" s="77" t="str">
        <f>IF(LEN(Results!D72)=0,"",Results!D72)</f>
        <v/>
      </c>
      <c r="E75" s="24" t="str">
        <f>IF(ISBLANK(VLOOKUP($A75,Results!$B$4:$CJ$507,4+$E$4)),"",VLOOKUP($A75,Results!$B$4:$CJ$507,4+$E$4))</f>
        <v/>
      </c>
      <c r="F75"/>
      <c r="G75" s="25" t="str">
        <f>IF(ISBLANK(VLOOKUP($A75,Results!$B$4:$CJ$507,4+$G$4)),"",VLOOKUP($A75,Results!$B$4:$CJ$5199,4+$G$4))</f>
        <v/>
      </c>
      <c r="H75"/>
      <c r="I75" s="26" t="str">
        <f t="shared" si="1"/>
        <v/>
      </c>
      <c r="J75" s="21"/>
      <c r="L75" s="22"/>
      <c r="AA75" s="32" t="s">
        <v>75</v>
      </c>
    </row>
    <row r="76" spans="1:27" ht="24.75" customHeight="1" x14ac:dyDescent="0.3">
      <c r="A76" s="80">
        <v>70</v>
      </c>
      <c r="B76" s="38" t="str">
        <f>IF(LEN(Results!C73)=0,"",Results!C73)</f>
        <v>Alcohol, tobacco &amp; other drugs</v>
      </c>
      <c r="C76" s="39" t="str">
        <f>IF(LEN(Results!E73)=0,"",Results!E73)</f>
        <v/>
      </c>
      <c r="D76" s="79" t="str">
        <f>IF(LEN(Results!D73)=0,"",Results!D73)</f>
        <v>Smoking</v>
      </c>
      <c r="E76" s="24" t="str">
        <f>IF(ISBLANK(VLOOKUP($A76,Results!$B$4:$CJ$507,4+$E$4)),"",VLOOKUP($A76,Results!$B$4:$CJ$507,4+$E$4))</f>
        <v/>
      </c>
      <c r="F76"/>
      <c r="G76" s="25" t="str">
        <f>IF(ISBLANK(VLOOKUP($A76,Results!$B$4:$CJ$507,4+$G$4)),"",VLOOKUP($A76,Results!$B$4:$CJ$5199,4+$G$4))</f>
        <v/>
      </c>
      <c r="H76"/>
      <c r="I76" s="26" t="str">
        <f t="shared" si="1"/>
        <v/>
      </c>
      <c r="J76" s="38"/>
      <c r="AA76" s="32" t="s">
        <v>76</v>
      </c>
    </row>
    <row r="77" spans="1:27" ht="24.75" customHeight="1" x14ac:dyDescent="0.3">
      <c r="A77" s="80">
        <v>71</v>
      </c>
      <c r="B77" s="38" t="str">
        <f>IF(LEN(Results!C74)=0,"",Results!C74)</f>
        <v>Alcohol, tobacco &amp; other drugs</v>
      </c>
      <c r="C77" s="39" t="str">
        <f>IF(LEN(Results!E74)=0,"",Results!E74)</f>
        <v>Victorian Population Health Survey 2023</v>
      </c>
      <c r="D77" s="77" t="str">
        <f>IF(LEN(Results!D74)=0,"",Results!D74)</f>
        <v>Daily e-cigarette use 2023</v>
      </c>
      <c r="E77" s="24">
        <f>IF(ISBLANK(VLOOKUP($A77,Results!$B$4:$CJ$507,4+$E$4)),"",VLOOKUP($A77,Results!$B$4:$CJ$507,4+$E$4))</f>
        <v>2.2173560000000001</v>
      </c>
      <c r="F77"/>
      <c r="G77" s="25">
        <f>IF(ISBLANK(VLOOKUP($A77,Results!$B$4:$CJ$507,4+$G$4)),"",VLOOKUP($A77,Results!$B$4:$CJ$5199,4+$G$4))</f>
        <v>4.5227589999999998</v>
      </c>
      <c r="H77"/>
      <c r="I77" s="26">
        <f t="shared" si="1"/>
        <v>-51</v>
      </c>
      <c r="J77" s="38"/>
      <c r="AA77" s="32" t="s">
        <v>77</v>
      </c>
    </row>
    <row r="78" spans="1:27" ht="24.75" customHeight="1" x14ac:dyDescent="0.3">
      <c r="A78" s="80">
        <v>72</v>
      </c>
      <c r="B78" s="38" t="str">
        <f>IF(LEN(Results!C75)=0,"",Results!C75)</f>
        <v>Alcohol, tobacco &amp; other drugs</v>
      </c>
      <c r="C78" s="39" t="str">
        <f>IF(LEN(Results!E75)=0,"",Results!E75)</f>
        <v>Victorian Population Health Survey 2023</v>
      </c>
      <c r="D78" s="77" t="str">
        <f>IF(LEN(Results!D75)=0,"",Results!D75)</f>
        <v>Daily tobacco smoking 2023</v>
      </c>
      <c r="E78" s="24">
        <f>IF(ISBLANK(VLOOKUP($A78,Results!$B$4:$CJ$507,4+$E$4)),"",VLOOKUP($A78,Results!$B$4:$CJ$507,4+$E$4))</f>
        <v>18.53096</v>
      </c>
      <c r="F78"/>
      <c r="G78" s="25">
        <f>IF(ISBLANK(VLOOKUP($A78,Results!$B$4:$CJ$507,4+$G$4)),"",VLOOKUP($A78,Results!$B$4:$CJ$5199,4+$G$4))</f>
        <v>9.9514759999999995</v>
      </c>
      <c r="H78"/>
      <c r="I78" s="26">
        <f t="shared" si="1"/>
        <v>86.3</v>
      </c>
      <c r="J78" s="21"/>
      <c r="AA78" s="32" t="s">
        <v>78</v>
      </c>
    </row>
    <row r="79" spans="1:27" ht="24.75" customHeight="1" x14ac:dyDescent="0.3">
      <c r="A79" s="80">
        <v>73</v>
      </c>
      <c r="B79" s="38" t="str">
        <f>IF(LEN(Results!C76)=0,"",Results!C76)</f>
        <v>Alcohol, tobacco &amp; other drugs</v>
      </c>
      <c r="C79" s="39" t="str">
        <f>IF(LEN(Results!E76)=0,"",Results!E76)</f>
        <v>Victorian Population Health Survey 2023</v>
      </c>
      <c r="D79" s="77" t="str">
        <f>IF(LEN(Results!D76)=0,"",Results!D76)</f>
        <v>Smoke or vape (may not be daily though) 2023</v>
      </c>
      <c r="E79" s="24">
        <f>IF(ISBLANK(VLOOKUP($A79,Results!$B$4:$CJ$507,4+$E$4)),"",VLOOKUP($A79,Results!$B$4:$CJ$507,4+$E$4))</f>
        <v>24.902329999999999</v>
      </c>
      <c r="F79"/>
      <c r="G79" s="25">
        <f>IF(ISBLANK(VLOOKUP($A79,Results!$B$4:$CJ$507,4+$G$4)),"",VLOOKUP($A79,Results!$B$4:$CJ$5199,4+$G$4))</f>
        <v>18.505469999999999</v>
      </c>
      <c r="H79"/>
      <c r="I79" s="26">
        <f t="shared" si="1"/>
        <v>34.6</v>
      </c>
      <c r="J79" s="21"/>
      <c r="AA79" s="32" t="s">
        <v>79</v>
      </c>
    </row>
    <row r="80" spans="1:27" ht="24.75" customHeight="1" x14ac:dyDescent="0.3">
      <c r="A80" s="80">
        <v>74</v>
      </c>
      <c r="B80" s="38" t="str">
        <f>IF(LEN(Results!C77)=0,"",Results!C77)</f>
        <v>Alcohol, tobacco &amp; other drugs</v>
      </c>
      <c r="C80" s="39" t="str">
        <f>IF(LEN(Results!E77)=0,"",Results!E77)</f>
        <v/>
      </c>
      <c r="D80" s="77" t="str">
        <f>IF(LEN(Results!D77)=0,"",Results!D77)</f>
        <v/>
      </c>
      <c r="E80" s="24" t="str">
        <f>IF(ISBLANK(VLOOKUP($A80,Results!$B$4:$CJ$507,4+$E$4)),"",VLOOKUP($A80,Results!$B$4:$CJ$507,4+$E$4))</f>
        <v/>
      </c>
      <c r="F80"/>
      <c r="G80" s="25" t="str">
        <f>IF(ISBLANK(VLOOKUP($A80,Results!$B$4:$CJ$507,4+$G$4)),"",VLOOKUP($A80,Results!$B$4:$CJ$5199,4+$G$4))</f>
        <v/>
      </c>
      <c r="H80"/>
      <c r="I80" s="26" t="str">
        <f t="shared" si="1"/>
        <v/>
      </c>
      <c r="J80" s="21"/>
      <c r="AA80" s="33" t="s">
        <v>1</v>
      </c>
    </row>
    <row r="81" spans="1:27" ht="24.75" customHeight="1" x14ac:dyDescent="0.3">
      <c r="A81" s="80">
        <v>75</v>
      </c>
      <c r="B81" s="38" t="str">
        <f>IF(LEN(Results!C78)=0,"",Results!C78)</f>
        <v>Alcohol, tobacco &amp; other drugs</v>
      </c>
      <c r="C81" s="39" t="str">
        <f>IF(LEN(Results!E78)=0,"",Results!E78)</f>
        <v/>
      </c>
      <c r="D81" s="77" t="str">
        <f>IF(LEN(Results!D78)=0,"",Results!D78)</f>
        <v/>
      </c>
      <c r="E81" s="24" t="str">
        <f>IF(ISBLANK(VLOOKUP($A81,Results!$B$4:$CJ$507,4+$E$4)),"",VLOOKUP($A81,Results!$B$4:$CJ$507,4+$E$4))</f>
        <v/>
      </c>
      <c r="F81"/>
      <c r="G81" s="25" t="str">
        <f>IF(ISBLANK(VLOOKUP($A81,Results!$B$4:$CJ$507,4+$G$4)),"",VLOOKUP($A81,Results!$B$4:$CJ$5199,4+$G$4))</f>
        <v/>
      </c>
      <c r="H81"/>
      <c r="I81" s="26" t="str">
        <f t="shared" si="1"/>
        <v/>
      </c>
      <c r="J81" s="21"/>
      <c r="AA81" s="33" t="s">
        <v>128</v>
      </c>
    </row>
    <row r="82" spans="1:27" ht="24.75" customHeight="1" x14ac:dyDescent="0.3">
      <c r="A82" s="80">
        <v>76</v>
      </c>
      <c r="B82" s="38" t="str">
        <f>IF(LEN(Results!C79)=0,"",Results!C79)</f>
        <v>Alcohol, tobacco &amp; other drugs</v>
      </c>
      <c r="C82" s="39" t="str">
        <f>IF(LEN(Results!E79)=0,"",Results!E79)</f>
        <v/>
      </c>
      <c r="D82" s="79" t="str">
        <f>IF(LEN(Results!D79)=0,"",Results!D79)</f>
        <v>Other drugs</v>
      </c>
      <c r="E82" s="24" t="str">
        <f>IF(ISBLANK(VLOOKUP($A82,Results!$B$4:$CJ$507,4+$E$4)),"",VLOOKUP($A82,Results!$B$4:$CJ$507,4+$E$4))</f>
        <v/>
      </c>
      <c r="F82"/>
      <c r="G82" s="25" t="str">
        <f>IF(ISBLANK(VLOOKUP($A82,Results!$B$4:$CJ$507,4+$G$4)),"",VLOOKUP($A82,Results!$B$4:$CJ$5199,4+$G$4))</f>
        <v/>
      </c>
      <c r="H82"/>
      <c r="I82" s="26" t="str">
        <f t="shared" si="1"/>
        <v/>
      </c>
      <c r="J82" s="21"/>
      <c r="AA82" s="33" t="s">
        <v>145</v>
      </c>
    </row>
    <row r="83" spans="1:27" ht="24.75" customHeight="1" x14ac:dyDescent="0.3">
      <c r="A83" s="80">
        <v>77</v>
      </c>
      <c r="B83" s="38" t="str">
        <f>IF(LEN(Results!C80)=0,"",Results!C80)</f>
        <v>Alcohol, tobacco &amp; other drugs</v>
      </c>
      <c r="C83" s="39" t="str">
        <f>IF(LEN(Results!E80)=0,"",Results!E80)</f>
        <v>2012 Dept Health, 2010 Measures of Health Activity and Outcome</v>
      </c>
      <c r="D83" s="77" t="str">
        <f>IF(LEN(Results!D80)=0,"",Results!D80)</f>
        <v>Drug and alcohol clients per 1,000 population, 2012</v>
      </c>
      <c r="E83" s="24">
        <f>IF(ISBLANK(VLOOKUP($A83,Results!$B$4:$CJ$507,4+$E$4)),"",VLOOKUP($A83,Results!$B$4:$CJ$507,4+$E$4))</f>
        <v>13.2</v>
      </c>
      <c r="F83"/>
      <c r="G83" s="25">
        <f>IF(ISBLANK(VLOOKUP($A83,Results!$B$4:$CJ$507,4+$G$4)),"",VLOOKUP($A83,Results!$B$4:$CJ$5199,4+$G$4))</f>
        <v>5.3</v>
      </c>
      <c r="H83"/>
      <c r="I83" s="26">
        <f t="shared" si="1"/>
        <v>149.1</v>
      </c>
      <c r="J83" s="21"/>
      <c r="AA83" s="33" t="s">
        <v>144</v>
      </c>
    </row>
    <row r="84" spans="1:27" ht="24.75" customHeight="1" x14ac:dyDescent="0.3">
      <c r="A84" s="80">
        <v>78</v>
      </c>
      <c r="B84" s="38" t="str">
        <f>IF(LEN(Results!C81)=0,"",Results!C81)</f>
        <v>Alcohol, tobacco &amp; other drugs</v>
      </c>
      <c r="C84" s="39" t="str">
        <f>IF(LEN(Results!E81)=0,"",Results!E81)</f>
        <v>2012 Dept Education and Early Childhood Devt. Adolescent Profiles</v>
      </c>
      <c r="D84" s="77" t="str">
        <f>IF(LEN(Results!D81)=0,"",Results!D81)</f>
        <v>% 15-17 year-olds who drank alcohol in the past 30 days, 2012</v>
      </c>
      <c r="E84" s="24" t="str">
        <f>IF(ISBLANK(VLOOKUP($A84,Results!$B$4:$CJ$507,4+$E$4)),"",VLOOKUP($A84,Results!$B$4:$CJ$507,4+$E$4))</f>
        <v/>
      </c>
      <c r="F84"/>
      <c r="G84" s="25" t="str">
        <f>IF(ISBLANK(VLOOKUP($A84,Results!$B$4:$CJ$507,4+$G$4)),"",VLOOKUP($A84,Results!$B$4:$CJ$5199,4+$G$4))</f>
        <v/>
      </c>
      <c r="H84"/>
      <c r="I84" s="26" t="str">
        <f t="shared" si="1"/>
        <v/>
      </c>
      <c r="J84" s="21"/>
    </row>
    <row r="85" spans="1:27" ht="24.75" customHeight="1" x14ac:dyDescent="0.3">
      <c r="A85" s="80">
        <v>79</v>
      </c>
      <c r="B85" s="38" t="str">
        <f>IF(LEN(Results!C82)=0,"",Results!C82)</f>
        <v>Alcohol, tobacco &amp; other drugs</v>
      </c>
      <c r="C85" s="39" t="str">
        <f>IF(LEN(Results!E82)=0,"",Results!E82)</f>
        <v>2012 Dept Education and Early Childhood Devt. Adolescent Profiles</v>
      </c>
      <c r="D85" s="77" t="str">
        <f>IF(LEN(Results!D82)=0,"",Results!D82)</f>
        <v>% 15-17 year-olds who smoked in the past 30 days, 2012</v>
      </c>
      <c r="E85" s="24" t="str">
        <f>IF(ISBLANK(VLOOKUP($A85,Results!$B$4:$CJ$507,4+$E$4)),"",VLOOKUP($A85,Results!$B$4:$CJ$507,4+$E$4))</f>
        <v/>
      </c>
      <c r="F85"/>
      <c r="G85" s="25" t="str">
        <f>IF(ISBLANK(VLOOKUP($A85,Results!$B$4:$CJ$507,4+$G$4)),"",VLOOKUP($A85,Results!$B$4:$CJ$5199,4+$G$4))</f>
        <v/>
      </c>
      <c r="H85"/>
      <c r="I85" s="26" t="str">
        <f t="shared" si="1"/>
        <v/>
      </c>
      <c r="J85" s="21"/>
    </row>
    <row r="86" spans="1:27" ht="24.75" customHeight="1" x14ac:dyDescent="0.3">
      <c r="A86" s="80">
        <v>80</v>
      </c>
      <c r="B86" s="38" t="str">
        <f>IF(LEN(Results!C83)=0,"",Results!C83)</f>
        <v>Alcohol, tobacco &amp; other drugs</v>
      </c>
      <c r="C86" s="39" t="str">
        <f>IF(LEN(Results!E83)=0,"",Results!E83)</f>
        <v>2012 Dept Education and Early Childhood Devt. Adolescent Profiles</v>
      </c>
      <c r="D86" s="77" t="str">
        <f>IF(LEN(Results!D83)=0,"",Results!D83)</f>
        <v>% 15-17 year-olds who ever - used marijuana, 2012</v>
      </c>
      <c r="E86" s="24" t="str">
        <f>IF(ISBLANK(VLOOKUP($A86,Results!$B$4:$CJ$507,4+$E$4)),"",VLOOKUP($A86,Results!$B$4:$CJ$507,4+$E$4))</f>
        <v/>
      </c>
      <c r="F86"/>
      <c r="G86" s="25" t="str">
        <f>IF(ISBLANK(VLOOKUP($A86,Results!$B$4:$CJ$507,4+$G$4)),"",VLOOKUP($A86,Results!$B$4:$CJ$5199,4+$G$4))</f>
        <v/>
      </c>
      <c r="H86"/>
      <c r="I86" s="26" t="str">
        <f t="shared" si="1"/>
        <v/>
      </c>
      <c r="J86" s="21"/>
    </row>
    <row r="87" spans="1:27" ht="24.75" customHeight="1" x14ac:dyDescent="0.3">
      <c r="A87" s="80">
        <v>81</v>
      </c>
      <c r="B87" s="38" t="str">
        <f>IF(LEN(Results!C84)=0,"",Results!C84)</f>
        <v>Alcohol, tobacco &amp; other drugs</v>
      </c>
      <c r="C87" s="39" t="str">
        <f>IF(LEN(Results!E84)=0,"",Results!E84)</f>
        <v>2012 Dept Education and Early Childhood Devt. Adolescent Profiles</v>
      </c>
      <c r="D87" s="77" t="str">
        <f>IF(LEN(Results!D84)=0,"",Results!D84)</f>
        <v>% 15-17 year-olds who ever - sniffed glue or chromed, 2012</v>
      </c>
      <c r="E87" s="24" t="str">
        <f>IF(ISBLANK(VLOOKUP($A87,Results!$B$4:$CJ$507,4+$E$4)),"",VLOOKUP($A87,Results!$B$4:$CJ$507,4+$E$4))</f>
        <v/>
      </c>
      <c r="F87"/>
      <c r="G87" s="25" t="str">
        <f>IF(ISBLANK(VLOOKUP($A87,Results!$B$4:$CJ$507,4+$G$4)),"",VLOOKUP($A87,Results!$B$4:$CJ$5199,4+$G$4))</f>
        <v/>
      </c>
      <c r="H87"/>
      <c r="I87" s="26" t="str">
        <f t="shared" si="1"/>
        <v/>
      </c>
      <c r="J87" s="21"/>
    </row>
    <row r="88" spans="1:27" ht="24.75" customHeight="1" x14ac:dyDescent="0.3">
      <c r="A88" s="80">
        <v>82</v>
      </c>
      <c r="B88" s="38" t="str">
        <f>IF(LEN(Results!C85)=0,"",Results!C85)</f>
        <v>Alcohol, tobacco &amp; other drugs</v>
      </c>
      <c r="C88" s="39" t="str">
        <f>IF(LEN(Results!E85)=0,"",Results!E85)</f>
        <v>2012 Dept Education and Early Childhood Devt. Adolescent Profiles</v>
      </c>
      <c r="D88" s="77" t="str">
        <f>IF(LEN(Results!D85)=0,"",Results!D85)</f>
        <v>% 15-17 year-olds who ever - used other illegal drugs, 2012</v>
      </c>
      <c r="E88" s="24" t="str">
        <f>IF(ISBLANK(VLOOKUP($A88,Results!$B$4:$CJ$507,4+$E$4)),"",VLOOKUP($A88,Results!$B$4:$CJ$507,4+$E$4))</f>
        <v/>
      </c>
      <c r="F88"/>
      <c r="G88" s="25" t="str">
        <f>IF(ISBLANK(VLOOKUP($A88,Results!$B$4:$CJ$507,4+$G$4)),"",VLOOKUP($A88,Results!$B$4:$CJ$5199,4+$G$4))</f>
        <v/>
      </c>
      <c r="H88"/>
      <c r="I88" s="26" t="str">
        <f t="shared" si="1"/>
        <v/>
      </c>
      <c r="J88" s="21"/>
    </row>
    <row r="89" spans="1:27" ht="24.75" customHeight="1" x14ac:dyDescent="0.3">
      <c r="A89" s="80">
        <v>83</v>
      </c>
      <c r="B89" s="38" t="str">
        <f>IF(LEN(Results!C86)=0,"",Results!C86)</f>
        <v>Alcohol, tobacco &amp; other drugs</v>
      </c>
      <c r="C89" s="39" t="str">
        <f>IF(LEN(Results!E86)=0,"",Results!E86)</f>
        <v/>
      </c>
      <c r="D89" s="77" t="str">
        <f>IF(LEN(Results!D86)=0,"",Results!D86)</f>
        <v/>
      </c>
      <c r="E89" s="24" t="str">
        <f>IF(ISBLANK(VLOOKUP($A89,Results!$B$4:$CJ$507,4+$E$4)),"",VLOOKUP($A89,Results!$B$4:$CJ$507,4+$E$4))</f>
        <v/>
      </c>
      <c r="F89"/>
      <c r="G89" s="25" t="str">
        <f>IF(ISBLANK(VLOOKUP($A89,Results!$B$4:$CJ$507,4+$G$4)),"",VLOOKUP($A89,Results!$B$4:$CJ$5199,4+$G$4))</f>
        <v/>
      </c>
      <c r="H89"/>
      <c r="I89" s="26" t="str">
        <f t="shared" si="1"/>
        <v/>
      </c>
      <c r="J89" s="21"/>
    </row>
    <row r="90" spans="1:27" ht="24.75" customHeight="1" x14ac:dyDescent="0.3">
      <c r="A90" s="80">
        <v>84</v>
      </c>
      <c r="B90" s="38" t="str">
        <f>IF(LEN(Results!C87)=0,"",Results!C87)</f>
        <v>Alcohol, tobacco &amp; other drugs</v>
      </c>
      <c r="C90" s="39" t="str">
        <f>IF(LEN(Results!E87)=0,"",Results!E87)</f>
        <v/>
      </c>
      <c r="D90" s="77" t="str">
        <f>IF(LEN(Results!D87)=0,"",Results!D87)</f>
        <v/>
      </c>
      <c r="E90" s="24" t="str">
        <f>IF(ISBLANK(VLOOKUP($A90,Results!$B$4:$CJ$507,4+$E$4)),"",VLOOKUP($A90,Results!$B$4:$CJ$507,4+$E$4))</f>
        <v/>
      </c>
      <c r="F90"/>
      <c r="G90" s="25" t="str">
        <f>IF(ISBLANK(VLOOKUP($A90,Results!$B$4:$CJ$507,4+$G$4)),"",VLOOKUP($A90,Results!$B$4:$CJ$5199,4+$G$4))</f>
        <v/>
      </c>
      <c r="H90"/>
      <c r="I90" s="26" t="str">
        <f t="shared" si="1"/>
        <v/>
      </c>
      <c r="J90" s="21"/>
    </row>
    <row r="91" spans="1:27" ht="24.75" customHeight="1" x14ac:dyDescent="0.3">
      <c r="A91" s="80">
        <v>85</v>
      </c>
      <c r="B91" s="38" t="str">
        <f>IF(LEN(Results!C88)=0,"",Results!C88)</f>
        <v>Mental health</v>
      </c>
      <c r="C91" s="36" t="str">
        <f>IF(LEN(Results!E88)=0,"",Results!E88)</f>
        <v/>
      </c>
      <c r="D91" s="37" t="str">
        <f>IF(LEN(Results!D88)=0,"",Results!D88)</f>
        <v>MENTAL HEALTH</v>
      </c>
      <c r="E91" s="24" t="str">
        <f>IF(ISBLANK(VLOOKUP($A91,Results!$B$4:$CJ$507,4+$E$4)),"",VLOOKUP($A91,Results!$B$4:$CJ$507,4+$E$4))</f>
        <v/>
      </c>
      <c r="F91"/>
      <c r="G91" s="25" t="str">
        <f>IF(ISBLANK(VLOOKUP($A91,Results!$B$4:$CJ$507,4+$G$4)),"",VLOOKUP($A91,Results!$B$4:$CJ$5199,4+$G$4))</f>
        <v/>
      </c>
      <c r="H91"/>
      <c r="I91" s="26" t="str">
        <f t="shared" si="1"/>
        <v/>
      </c>
      <c r="J91" s="21"/>
    </row>
    <row r="92" spans="1:27" ht="24.75" customHeight="1" x14ac:dyDescent="0.3">
      <c r="A92" s="80">
        <v>86</v>
      </c>
      <c r="B92" s="38" t="str">
        <f>IF(LEN(Results!C89)=0,"",Results!C89)</f>
        <v>Mental health</v>
      </c>
      <c r="C92" s="39" t="str">
        <f>IF(LEN(Results!E89)=0,"",Results!E89)</f>
        <v/>
      </c>
      <c r="D92" s="79" t="str">
        <f>IF(LEN(Results!D89)=0,"",Results!D89)</f>
        <v>General life satisfaction</v>
      </c>
      <c r="E92" s="24" t="str">
        <f>IF(ISBLANK(VLOOKUP($A92,Results!$B$4:$CJ$507,4+$E$4)),"",VLOOKUP($A92,Results!$B$4:$CJ$507,4+$E$4))</f>
        <v/>
      </c>
      <c r="F92"/>
      <c r="G92" s="25" t="str">
        <f>IF(ISBLANK(VLOOKUP($A92,Results!$B$4:$CJ$507,4+$G$4)),"",VLOOKUP($A92,Results!$B$4:$CJ$5199,4+$G$4))</f>
        <v/>
      </c>
      <c r="H92"/>
      <c r="I92" s="26" t="str">
        <f t="shared" si="1"/>
        <v/>
      </c>
      <c r="J92" s="21"/>
    </row>
    <row r="93" spans="1:27" ht="24.75" customHeight="1" x14ac:dyDescent="0.3">
      <c r="A93" s="80">
        <v>87</v>
      </c>
      <c r="B93" s="38" t="str">
        <f>IF(LEN(Results!C90)=0,"",Results!C90)</f>
        <v>Mental health</v>
      </c>
      <c r="C93" s="39" t="str">
        <f>IF(LEN(Results!E90)=0,"",Results!E90)</f>
        <v>Victorian Population Health Survey 2023</v>
      </c>
      <c r="D93" s="77" t="str">
        <f>IF(LEN(Results!D90)=0,"",Results!D90)</f>
        <v>Adults experiencing loneliness ( scored 6–9 on the 3-item UCLA Loneliness Scale) 2023</v>
      </c>
      <c r="E93" s="24">
        <f>IF(ISBLANK(VLOOKUP($A93,Results!$B$4:$CJ$507,4+$E$4)),"",VLOOKUP($A93,Results!$B$4:$CJ$507,4+$E$4))</f>
        <v>20.66423</v>
      </c>
      <c r="F93"/>
      <c r="G93" s="25">
        <f>IF(ISBLANK(VLOOKUP($A93,Results!$B$4:$CJ$507,4+$G$4)),"",VLOOKUP($A93,Results!$B$4:$CJ$5199,4+$G$4))</f>
        <v>23.291060000000002</v>
      </c>
      <c r="H93"/>
      <c r="I93" s="26">
        <f t="shared" si="1"/>
        <v>-11.299999999999999</v>
      </c>
      <c r="J93" s="21"/>
    </row>
    <row r="94" spans="1:27" ht="24.75" customHeight="1" x14ac:dyDescent="0.3">
      <c r="A94" s="80">
        <v>88</v>
      </c>
      <c r="B94" s="38" t="str">
        <f>IF(LEN(Results!C91)=0,"",Results!C91)</f>
        <v>Mental health</v>
      </c>
      <c r="C94" s="39" t="str">
        <f>IF(LEN(Results!E91)=0,"",Results!E91)</f>
        <v>Victorian Population Health Survey 2023</v>
      </c>
      <c r="D94" s="77" t="str">
        <f>IF(LEN(Results!D91)=0,"",Results!D91)</f>
        <v>Low level of life satisfaction 2023</v>
      </c>
      <c r="E94" s="24">
        <f>IF(ISBLANK(VLOOKUP($A94,Results!$B$4:$CJ$507,4+$E$4)),"",VLOOKUP($A94,Results!$B$4:$CJ$507,4+$E$4))</f>
        <v>4.4772619999999996</v>
      </c>
      <c r="F94"/>
      <c r="G94" s="25">
        <f>IF(ISBLANK(VLOOKUP($A94,Results!$B$4:$CJ$507,4+$G$4)),"",VLOOKUP($A94,Results!$B$4:$CJ$5199,4+$G$4))</f>
        <v>6.4558270000000002</v>
      </c>
      <c r="H94"/>
      <c r="I94" s="26">
        <f t="shared" si="1"/>
        <v>-30.700000000000003</v>
      </c>
      <c r="J94" s="21"/>
    </row>
    <row r="95" spans="1:27" ht="24.75" customHeight="1" x14ac:dyDescent="0.3">
      <c r="A95" s="80">
        <v>89</v>
      </c>
      <c r="B95" s="38" t="str">
        <f>IF(LEN(Results!C92)=0,"",Results!C92)</f>
        <v>Mental health</v>
      </c>
      <c r="C95" s="39" t="str">
        <f>IF(LEN(Results!E92)=0,"",Results!E92)</f>
        <v>Victorian Population Health Survey 2023</v>
      </c>
      <c r="D95" s="77" t="str">
        <f>IF(LEN(Results!D92)=0,"",Results!D92)</f>
        <v>Civic trust - do you feel valued by society?: 'No' or 'not often' 2023</v>
      </c>
      <c r="E95" s="24">
        <f>IF(ISBLANK(VLOOKUP($A95,Results!$B$4:$CJ$507,4+$E$4)),"",VLOOKUP($A95,Results!$B$4:$CJ$507,4+$E$4))</f>
        <v>13.001910000000001</v>
      </c>
      <c r="F95"/>
      <c r="G95" s="25">
        <f>IF(ISBLANK(VLOOKUP($A95,Results!$B$4:$CJ$507,4+$G$4)),"",VLOOKUP($A95,Results!$B$4:$CJ$5199,4+$G$4))</f>
        <v>14.62068</v>
      </c>
      <c r="H95"/>
      <c r="I95" s="26">
        <f t="shared" si="1"/>
        <v>-11.1</v>
      </c>
      <c r="J95" s="21"/>
    </row>
    <row r="96" spans="1:27" ht="24.75" customHeight="1" x14ac:dyDescent="0.3">
      <c r="A96" s="80">
        <v>90</v>
      </c>
      <c r="B96" s="38" t="str">
        <f>IF(LEN(Results!C93)=0,"",Results!C93)</f>
        <v>Mental health</v>
      </c>
      <c r="C96" s="39" t="str">
        <f>IF(LEN(Results!E93)=0,"",Results!E93)</f>
        <v>Victorian Population Health Survey 2020</v>
      </c>
      <c r="D96" s="77" t="str">
        <f>IF(LEN(Results!D93)=0,"",Results!D93)</f>
        <v>Medium to low life satisfaction, 2020</v>
      </c>
      <c r="E96" s="24">
        <f>IF(ISBLANK(VLOOKUP($A96,Results!$B$4:$CJ$507,4+$E$4)),"",VLOOKUP($A96,Results!$B$4:$CJ$507,4+$E$4))</f>
        <v>9.3402799999999999</v>
      </c>
      <c r="F96"/>
      <c r="G96" s="25">
        <f>IF(ISBLANK(VLOOKUP($A96,Results!$B$4:$CJ$507,4+$G$4)),"",VLOOKUP($A96,Results!$B$4:$CJ$5199,4+$G$4))</f>
        <v>22.303170000000001</v>
      </c>
      <c r="H96"/>
      <c r="I96" s="26">
        <f t="shared" si="1"/>
        <v>-58.2</v>
      </c>
      <c r="J96" s="21"/>
    </row>
    <row r="97" spans="1:10" ht="24.75" customHeight="1" x14ac:dyDescent="0.3">
      <c r="A97" s="80">
        <v>91</v>
      </c>
      <c r="B97" s="38" t="str">
        <f>IF(LEN(Results!C94)=0,"",Results!C94)</f>
        <v>Mental health</v>
      </c>
      <c r="C97" s="39" t="str">
        <f>IF(LEN(Results!E94)=0,"",Results!E94)</f>
        <v/>
      </c>
      <c r="D97" s="77" t="str">
        <f>IF(LEN(Results!D94)=0,"",Results!D94)</f>
        <v/>
      </c>
      <c r="E97" s="24" t="str">
        <f>IF(ISBLANK(VLOOKUP($A97,Results!$B$4:$CJ$507,4+$E$4)),"",VLOOKUP($A97,Results!$B$4:$CJ$507,4+$E$4))</f>
        <v/>
      </c>
      <c r="F97"/>
      <c r="G97" s="25" t="str">
        <f>IF(ISBLANK(VLOOKUP($A97,Results!$B$4:$CJ$507,4+$G$4)),"",VLOOKUP($A97,Results!$B$4:$CJ$5199,4+$G$4))</f>
        <v/>
      </c>
      <c r="H97"/>
      <c r="I97" s="26" t="str">
        <f t="shared" si="1"/>
        <v/>
      </c>
      <c r="J97" s="21"/>
    </row>
    <row r="98" spans="1:10" ht="24.75" customHeight="1" x14ac:dyDescent="0.3">
      <c r="A98" s="80">
        <v>92</v>
      </c>
      <c r="B98" s="38" t="str">
        <f>IF(LEN(Results!C95)=0,"",Results!C95)</f>
        <v>Mental health</v>
      </c>
      <c r="C98" s="39" t="str">
        <f>IF(LEN(Results!E95)=0,"",Results!E95)</f>
        <v/>
      </c>
      <c r="D98" s="77" t="str">
        <f>IF(LEN(Results!D95)=0,"",Results!D95)</f>
        <v/>
      </c>
      <c r="E98" s="24" t="str">
        <f>IF(ISBLANK(VLOOKUP($A98,Results!$B$4:$CJ$507,4+$E$4)),"",VLOOKUP($A98,Results!$B$4:$CJ$507,4+$E$4))</f>
        <v/>
      </c>
      <c r="F98"/>
      <c r="G98" s="25" t="str">
        <f>IF(ISBLANK(VLOOKUP($A98,Results!$B$4:$CJ$507,4+$G$4)),"",VLOOKUP($A98,Results!$B$4:$CJ$5199,4+$G$4))</f>
        <v/>
      </c>
      <c r="H98"/>
      <c r="I98" s="26" t="str">
        <f t="shared" si="1"/>
        <v/>
      </c>
      <c r="J98" s="21"/>
    </row>
    <row r="99" spans="1:10" ht="24.75" customHeight="1" x14ac:dyDescent="0.3">
      <c r="A99" s="80">
        <v>93</v>
      </c>
      <c r="B99" s="38" t="str">
        <f>IF(LEN(Results!C96)=0,"",Results!C96)</f>
        <v>Mental health</v>
      </c>
      <c r="C99" s="39" t="str">
        <f>IF(LEN(Results!E96)=0,"",Results!E96)</f>
        <v/>
      </c>
      <c r="D99" s="77" t="str">
        <f>IF(LEN(Results!D96)=0,"",Results!D96)</f>
        <v/>
      </c>
      <c r="E99" s="24" t="str">
        <f>IF(ISBLANK(VLOOKUP($A99,Results!$B$4:$CJ$507,4+$E$4)),"",VLOOKUP($A99,Results!$B$4:$CJ$507,4+$E$4))</f>
        <v/>
      </c>
      <c r="F99"/>
      <c r="G99" s="25" t="str">
        <f>IF(ISBLANK(VLOOKUP($A99,Results!$B$4:$CJ$507,4+$G$4)),"",VLOOKUP($A99,Results!$B$4:$CJ$5199,4+$G$4))</f>
        <v/>
      </c>
      <c r="H99"/>
      <c r="I99" s="26" t="str">
        <f t="shared" si="1"/>
        <v/>
      </c>
      <c r="J99" s="21"/>
    </row>
    <row r="100" spans="1:10" ht="24.75" customHeight="1" x14ac:dyDescent="0.3">
      <c r="A100" s="80">
        <v>94</v>
      </c>
      <c r="B100" s="38" t="str">
        <f>IF(LEN(Results!C97)=0,"",Results!C97)</f>
        <v>Mental health</v>
      </c>
      <c r="C100" s="39" t="str">
        <f>IF(LEN(Results!E97)=0,"",Results!E97)</f>
        <v/>
      </c>
      <c r="D100" s="77" t="str">
        <f>IF(LEN(Results!D97)=0,"",Results!D97)</f>
        <v/>
      </c>
      <c r="E100" s="24" t="str">
        <f>IF(ISBLANK(VLOOKUP($A100,Results!$B$4:$CJ$507,4+$E$4)),"",VLOOKUP($A100,Results!$B$4:$CJ$507,4+$E$4))</f>
        <v/>
      </c>
      <c r="F100"/>
      <c r="G100" s="25" t="str">
        <f>IF(ISBLANK(VLOOKUP($A100,Results!$B$4:$CJ$507,4+$G$4)),"",VLOOKUP($A100,Results!$B$4:$CJ$5199,4+$G$4))</f>
        <v/>
      </c>
      <c r="H100"/>
      <c r="I100" s="26" t="str">
        <f t="shared" si="1"/>
        <v/>
      </c>
      <c r="J100" s="21"/>
    </row>
    <row r="101" spans="1:10" ht="24.75" customHeight="1" x14ac:dyDescent="0.3">
      <c r="A101" s="80">
        <v>95</v>
      </c>
      <c r="B101" s="38" t="str">
        <f>IF(LEN(Results!C98)=0,"",Results!C98)</f>
        <v>Mental health</v>
      </c>
      <c r="C101" s="39" t="str">
        <f>IF(LEN(Results!E98)=0,"",Results!E98)</f>
        <v/>
      </c>
      <c r="D101" s="77" t="str">
        <f>IF(LEN(Results!D98)=0,"",Results!D98)</f>
        <v/>
      </c>
      <c r="E101" s="24" t="str">
        <f>IF(ISBLANK(VLOOKUP($A101,Results!$B$4:$CJ$507,4+$E$4)),"",VLOOKUP($A101,Results!$B$4:$CJ$507,4+$E$4))</f>
        <v/>
      </c>
      <c r="F101"/>
      <c r="G101" s="25" t="str">
        <f>IF(ISBLANK(VLOOKUP($A101,Results!$B$4:$CJ$507,4+$G$4)),"",VLOOKUP($A101,Results!$B$4:$CJ$5199,4+$G$4))</f>
        <v/>
      </c>
      <c r="H101"/>
      <c r="I101" s="26" t="str">
        <f t="shared" si="1"/>
        <v/>
      </c>
      <c r="J101" s="21"/>
    </row>
    <row r="102" spans="1:10" ht="24.75" customHeight="1" x14ac:dyDescent="0.3">
      <c r="A102" s="80">
        <v>96</v>
      </c>
      <c r="B102" s="38" t="str">
        <f>IF(LEN(Results!C99)=0,"",Results!C99)</f>
        <v>Mental health</v>
      </c>
      <c r="C102" s="39" t="str">
        <f>IF(LEN(Results!E99)=0,"",Results!E99)</f>
        <v/>
      </c>
      <c r="D102" s="79" t="str">
        <f>IF(LEN(Results!D99)=0,"",Results!D99)</f>
        <v>Current psychological distress</v>
      </c>
      <c r="E102" s="24" t="str">
        <f>IF(ISBLANK(VLOOKUP($A102,Results!$B$4:$CJ$507,4+$E$4)),"",VLOOKUP($A102,Results!$B$4:$CJ$507,4+$E$4))</f>
        <v/>
      </c>
      <c r="F102"/>
      <c r="G102" s="25" t="str">
        <f>IF(ISBLANK(VLOOKUP($A102,Results!$B$4:$CJ$507,4+$G$4)),"",VLOOKUP($A102,Results!$B$4:$CJ$5199,4+$G$4))</f>
        <v/>
      </c>
      <c r="H102"/>
      <c r="I102" s="26" t="str">
        <f t="shared" si="1"/>
        <v/>
      </c>
      <c r="J102" s="21"/>
    </row>
    <row r="103" spans="1:10" ht="24.75" customHeight="1" x14ac:dyDescent="0.3">
      <c r="A103" s="80">
        <v>97</v>
      </c>
      <c r="B103" s="38" t="str">
        <f>IF(LEN(Results!C100)=0,"",Results!C100)</f>
        <v>Mental health</v>
      </c>
      <c r="C103" s="39" t="str">
        <f>IF(LEN(Results!E100)=0,"",Results!E100)</f>
        <v>Victorian Population Health Survey 2023</v>
      </c>
      <c r="D103" s="77" t="str">
        <f>IF(LEN(Results!D100)=0,"",Results!D100)</f>
        <v>High' or 'very high' levels of psychological distress 2023</v>
      </c>
      <c r="E103" s="24">
        <f>IF(ISBLANK(VLOOKUP($A103,Results!$B$4:$CJ$507,4+$E$4)),"",VLOOKUP($A103,Results!$B$4:$CJ$507,4+$E$4))</f>
        <v>17.243130000000001</v>
      </c>
      <c r="F103"/>
      <c r="G103" s="25">
        <f>IF(ISBLANK(VLOOKUP($A103,Results!$B$4:$CJ$507,4+$G$4)),"",VLOOKUP($A103,Results!$B$4:$CJ$5199,4+$G$4))</f>
        <v>19.140740000000001</v>
      </c>
      <c r="H103"/>
      <c r="I103" s="26">
        <f t="shared" si="1"/>
        <v>-10</v>
      </c>
      <c r="J103" s="21"/>
    </row>
    <row r="104" spans="1:10" ht="24.75" customHeight="1" x14ac:dyDescent="0.3">
      <c r="A104" s="80">
        <v>98</v>
      </c>
      <c r="B104" s="38" t="str">
        <f>IF(LEN(Results!C101)=0,"",Results!C101)</f>
        <v>Mental health</v>
      </c>
      <c r="C104" s="39" t="str">
        <f>IF(LEN(Results!E101)=0,"",Results!E101)</f>
        <v>Victorian Population Health Survey 2020</v>
      </c>
      <c r="D104" s="77" t="str">
        <f>IF(LEN(Results!D101)=0,"",Results!D101)</f>
        <v>High/very high levels of psychological distress, 2020</v>
      </c>
      <c r="E104" s="24">
        <f>IF(ISBLANK(VLOOKUP($A104,Results!$B$4:$CJ$507,4+$E$4)),"",VLOOKUP($A104,Results!$B$4:$CJ$507,4+$E$4))</f>
        <v>14.02543</v>
      </c>
      <c r="F104"/>
      <c r="G104" s="25">
        <f>IF(ISBLANK(VLOOKUP($A104,Results!$B$4:$CJ$507,4+$G$4)),"",VLOOKUP($A104,Results!$B$4:$CJ$5199,4+$G$4))</f>
        <v>23.513079999999999</v>
      </c>
      <c r="H104"/>
      <c r="I104" s="26">
        <f t="shared" si="1"/>
        <v>-40.4</v>
      </c>
      <c r="J104" s="21"/>
    </row>
    <row r="105" spans="1:10" ht="24.75" customHeight="1" x14ac:dyDescent="0.3">
      <c r="A105" s="80">
        <v>99</v>
      </c>
      <c r="B105" s="38" t="str">
        <f>IF(LEN(Results!C102)=0,"",Results!C102)</f>
        <v>Mental health</v>
      </c>
      <c r="C105" s="39" t="str">
        <f>IF(LEN(Results!E102)=0,"",Results!E102)</f>
        <v/>
      </c>
      <c r="D105" s="77" t="str">
        <f>IF(LEN(Results!D102)=0,"",Results!D102)</f>
        <v/>
      </c>
      <c r="E105" s="24" t="str">
        <f>IF(ISBLANK(VLOOKUP($A105,Results!$B$4:$CJ$507,4+$E$4)),"",VLOOKUP($A105,Results!$B$4:$CJ$507,4+$E$4))</f>
        <v/>
      </c>
      <c r="F105"/>
      <c r="G105" s="25" t="str">
        <f>IF(ISBLANK(VLOOKUP($A105,Results!$B$4:$CJ$507,4+$G$4)),"",VLOOKUP($A105,Results!$B$4:$CJ$5199,4+$G$4))</f>
        <v/>
      </c>
      <c r="H105"/>
      <c r="I105" s="26" t="str">
        <f t="shared" si="1"/>
        <v/>
      </c>
      <c r="J105" s="21"/>
    </row>
    <row r="106" spans="1:10" ht="24.75" customHeight="1" x14ac:dyDescent="0.3">
      <c r="A106" s="80">
        <v>100</v>
      </c>
      <c r="B106" s="38" t="str">
        <f>IF(LEN(Results!C103)=0,"",Results!C103)</f>
        <v>Mental health</v>
      </c>
      <c r="C106" s="39" t="str">
        <f>IF(LEN(Results!E103)=0,"",Results!E103)</f>
        <v/>
      </c>
      <c r="D106" s="77" t="str">
        <f>IF(LEN(Results!D103)=0,"",Results!D103)</f>
        <v/>
      </c>
      <c r="E106" s="24" t="str">
        <f>IF(ISBLANK(VLOOKUP($A106,Results!$B$4:$CJ$507,4+$E$4)),"",VLOOKUP($A106,Results!$B$4:$CJ$507,4+$E$4))</f>
        <v/>
      </c>
      <c r="F106"/>
      <c r="G106" s="25" t="str">
        <f>IF(ISBLANK(VLOOKUP($A106,Results!$B$4:$CJ$507,4+$G$4)),"",VLOOKUP($A106,Results!$B$4:$CJ$5199,4+$G$4))</f>
        <v/>
      </c>
      <c r="H106"/>
      <c r="I106" s="26" t="str">
        <f t="shared" si="1"/>
        <v/>
      </c>
      <c r="J106" s="21"/>
    </row>
    <row r="107" spans="1:10" ht="24.75" customHeight="1" x14ac:dyDescent="0.3">
      <c r="A107" s="80">
        <v>101</v>
      </c>
      <c r="B107" s="38" t="str">
        <f>IF(LEN(Results!C104)=0,"",Results!C104)</f>
        <v>Mental health</v>
      </c>
      <c r="C107" s="39" t="str">
        <f>IF(LEN(Results!E104)=0,"",Results!E104)</f>
        <v/>
      </c>
      <c r="D107" s="77" t="str">
        <f>IF(LEN(Results!D104)=0,"",Results!D104)</f>
        <v/>
      </c>
      <c r="E107" s="24" t="str">
        <f>IF(ISBLANK(VLOOKUP($A107,Results!$B$4:$CJ$507,4+$E$4)),"",VLOOKUP($A107,Results!$B$4:$CJ$507,4+$E$4))</f>
        <v/>
      </c>
      <c r="F107"/>
      <c r="G107" s="25" t="str">
        <f>IF(ISBLANK(VLOOKUP($A107,Results!$B$4:$CJ$507,4+$G$4)),"",VLOOKUP($A107,Results!$B$4:$CJ$5199,4+$G$4))</f>
        <v/>
      </c>
      <c r="H107"/>
      <c r="I107" s="26" t="str">
        <f t="shared" si="1"/>
        <v/>
      </c>
      <c r="J107" s="21"/>
    </row>
    <row r="108" spans="1:10" ht="24.75" customHeight="1" x14ac:dyDescent="0.3">
      <c r="A108" s="80">
        <v>102</v>
      </c>
      <c r="B108" s="38" t="str">
        <f>IF(LEN(Results!C105)=0,"",Results!C105)</f>
        <v>Mental health</v>
      </c>
      <c r="C108" s="39" t="str">
        <f>IF(LEN(Results!E105)=0,"",Results!E105)</f>
        <v/>
      </c>
      <c r="D108" s="77" t="str">
        <f>IF(LEN(Results!D105)=0,"",Results!D105)</f>
        <v/>
      </c>
      <c r="E108" s="24" t="str">
        <f>IF(ISBLANK(VLOOKUP($A108,Results!$B$4:$CJ$507,4+$E$4)),"",VLOOKUP($A108,Results!$B$4:$CJ$507,4+$E$4))</f>
        <v/>
      </c>
      <c r="F108"/>
      <c r="G108" s="25" t="str">
        <f>IF(ISBLANK(VLOOKUP($A108,Results!$B$4:$CJ$507,4+$G$4)),"",VLOOKUP($A108,Results!$B$4:$CJ$5199,4+$G$4))</f>
        <v/>
      </c>
      <c r="H108"/>
      <c r="I108" s="26" t="str">
        <f t="shared" si="1"/>
        <v/>
      </c>
      <c r="J108" s="21"/>
    </row>
    <row r="109" spans="1:10" ht="24.75" customHeight="1" x14ac:dyDescent="0.3">
      <c r="A109" s="80">
        <v>103</v>
      </c>
      <c r="B109" s="38" t="str">
        <f>IF(LEN(Results!C106)=0,"",Results!C106)</f>
        <v>Mental health</v>
      </c>
      <c r="C109" s="39" t="str">
        <f>IF(LEN(Results!E106)=0,"",Results!E106)</f>
        <v/>
      </c>
      <c r="D109" s="79" t="str">
        <f>IF(LEN(Results!D106)=0,"",Results!D106)</f>
        <v>Lifetime psychological distress</v>
      </c>
      <c r="E109" s="24" t="str">
        <f>IF(ISBLANK(VLOOKUP($A109,Results!$B$4:$CJ$507,4+$E$4)),"",VLOOKUP($A109,Results!$B$4:$CJ$507,4+$E$4))</f>
        <v/>
      </c>
      <c r="F109"/>
      <c r="G109" s="25" t="str">
        <f>IF(ISBLANK(VLOOKUP($A109,Results!$B$4:$CJ$507,4+$G$4)),"",VLOOKUP($A109,Results!$B$4:$CJ$5199,4+$G$4))</f>
        <v/>
      </c>
      <c r="H109"/>
      <c r="I109" s="26" t="str">
        <f t="shared" si="1"/>
        <v/>
      </c>
      <c r="J109" s="21"/>
    </row>
    <row r="110" spans="1:10" ht="24.75" customHeight="1" x14ac:dyDescent="0.3">
      <c r="A110" s="80">
        <v>104</v>
      </c>
      <c r="B110" s="38" t="str">
        <f>IF(LEN(Results!C107)=0,"",Results!C107)</f>
        <v>Mental health</v>
      </c>
      <c r="C110" s="39" t="str">
        <f>IF(LEN(Results!E107)=0,"",Results!E107)</f>
        <v>Victorian Population Health Survey 2017</v>
      </c>
      <c r="D110" s="77" t="str">
        <f>IF(LEN(Results!D107)=0,"",Results!D107)</f>
        <v>Ever diagnosed with anxiety or depression, 2017</v>
      </c>
      <c r="E110" s="24">
        <f>IF(ISBLANK(VLOOKUP($A110,Results!$B$4:$CJ$507,4+$E$4)),"",VLOOKUP($A110,Results!$B$4:$CJ$507,4+$E$4))</f>
        <v>33.869999999999997</v>
      </c>
      <c r="F110"/>
      <c r="G110" s="25">
        <f>IF(ISBLANK(VLOOKUP($A110,Results!$B$4:$CJ$507,4+$G$4)),"",VLOOKUP($A110,Results!$B$4:$CJ$5199,4+$G$4))</f>
        <v>27.36</v>
      </c>
      <c r="H110"/>
      <c r="I110" s="26">
        <f t="shared" si="1"/>
        <v>23.8</v>
      </c>
      <c r="J110" s="21"/>
    </row>
    <row r="111" spans="1:10" ht="24.75" customHeight="1" x14ac:dyDescent="0.3">
      <c r="A111" s="80">
        <v>105</v>
      </c>
      <c r="B111" s="38" t="str">
        <f>IF(LEN(Results!C108)=0,"",Results!C108)</f>
        <v>Mental health</v>
      </c>
      <c r="C111" s="39" t="str">
        <f>IF(LEN(Results!E108)=0,"",Results!E108)</f>
        <v>Vic Population Health Survey 2014</v>
      </c>
      <c r="D111" s="77" t="str">
        <f>IF(LEN(Results!D108)=0,"",Results!D108)</f>
        <v>Experienced Depression or Anxiety in Lifetime, 2014</v>
      </c>
      <c r="E111" s="24">
        <f>IF(ISBLANK(VLOOKUP($A111,Results!$B$4:$CJ$507,4+$E$4)),"",VLOOKUP($A111,Results!$B$4:$CJ$507,4+$E$4))</f>
        <v>16.2</v>
      </c>
      <c r="F111"/>
      <c r="G111" s="25">
        <f>IF(ISBLANK(VLOOKUP($A111,Results!$B$4:$CJ$507,4+$G$4)),"",VLOOKUP($A111,Results!$B$4:$CJ$5199,4+$G$4))</f>
        <v>24.2</v>
      </c>
      <c r="H111"/>
      <c r="I111" s="26">
        <f t="shared" si="1"/>
        <v>-33.1</v>
      </c>
      <c r="J111" s="21"/>
    </row>
    <row r="112" spans="1:10" ht="24.75" customHeight="1" x14ac:dyDescent="0.3">
      <c r="A112" s="80">
        <v>106</v>
      </c>
      <c r="B112" s="38" t="str">
        <f>IF(LEN(Results!C109)=0,"",Results!C109)</f>
        <v>Mental health</v>
      </c>
      <c r="C112" s="39" t="str">
        <f>IF(LEN(Results!E109)=0,"",Results!E109)</f>
        <v>Dept. Education &amp; Training 2015</v>
      </c>
      <c r="D112" s="77" t="str">
        <f>IF(LEN(Results!D109)=0,"",Results!D109)</f>
        <v>% children at school entry whose parents report high levels of family stress in the past month , 2015</v>
      </c>
      <c r="E112" s="24">
        <f>IF(ISBLANK(VLOOKUP($A112,Results!$B$4:$CJ$507,4+$E$4)),"",VLOOKUP($A112,Results!$B$4:$CJ$507,4+$E$4))</f>
        <v>10.566037735849058</v>
      </c>
      <c r="F112"/>
      <c r="G112" s="25" t="str">
        <f>IF(ISBLANK(VLOOKUP($A112,Results!$B$4:$CJ$507,4+$G$4)),"",VLOOKUP($A112,Results!$B$4:$CJ$5199,4+$G$4))</f>
        <v/>
      </c>
      <c r="H112"/>
      <c r="I112" s="26" t="str">
        <f t="shared" si="1"/>
        <v/>
      </c>
      <c r="J112" s="21"/>
    </row>
    <row r="113" spans="1:10" ht="24.75" customHeight="1" x14ac:dyDescent="0.3">
      <c r="A113" s="80">
        <v>107</v>
      </c>
      <c r="B113" s="38" t="str">
        <f>IF(LEN(Results!C110)=0,"",Results!C110)</f>
        <v>Mental health</v>
      </c>
      <c r="C113" s="39" t="str">
        <f>IF(LEN(Results!E110)=0,"",Results!E110)</f>
        <v/>
      </c>
      <c r="D113" s="77" t="str">
        <f>IF(LEN(Results!D110)=0,"",Results!D110)</f>
        <v/>
      </c>
      <c r="E113" s="24" t="str">
        <f>IF(ISBLANK(VLOOKUP($A113,Results!$B$4:$CJ$507,4+$E$4)),"",VLOOKUP($A113,Results!$B$4:$CJ$507,4+$E$4))</f>
        <v/>
      </c>
      <c r="F113"/>
      <c r="G113" s="25" t="str">
        <f>IF(ISBLANK(VLOOKUP($A113,Results!$B$4:$CJ$507,4+$G$4)),"",VLOOKUP($A113,Results!$B$4:$CJ$5199,4+$G$4))</f>
        <v/>
      </c>
      <c r="H113"/>
      <c r="I113" s="26" t="str">
        <f t="shared" si="1"/>
        <v/>
      </c>
      <c r="J113" s="21"/>
    </row>
    <row r="114" spans="1:10" ht="24.75" customHeight="1" x14ac:dyDescent="0.3">
      <c r="A114" s="80">
        <v>108</v>
      </c>
      <c r="B114" s="38" t="str">
        <f>IF(LEN(Results!C111)=0,"",Results!C111)</f>
        <v>Mental health</v>
      </c>
      <c r="C114" s="39" t="str">
        <f>IF(LEN(Results!E111)=0,"",Results!E111)</f>
        <v/>
      </c>
      <c r="D114" s="77" t="str">
        <f>IF(LEN(Results!D111)=0,"",Results!D111)</f>
        <v/>
      </c>
      <c r="E114" s="24" t="str">
        <f>IF(ISBLANK(VLOOKUP($A114,Results!$B$4:$CJ$507,4+$E$4)),"",VLOOKUP($A114,Results!$B$4:$CJ$507,4+$E$4))</f>
        <v/>
      </c>
      <c r="F114"/>
      <c r="G114" s="25" t="str">
        <f>IF(ISBLANK(VLOOKUP($A114,Results!$B$4:$CJ$507,4+$G$4)),"",VLOOKUP($A114,Results!$B$4:$CJ$5199,4+$G$4))</f>
        <v/>
      </c>
      <c r="H114"/>
      <c r="I114" s="26" t="str">
        <f t="shared" si="1"/>
        <v/>
      </c>
      <c r="J114" s="21"/>
    </row>
    <row r="115" spans="1:10" ht="24.75" customHeight="1" x14ac:dyDescent="0.3">
      <c r="A115" s="80">
        <v>109</v>
      </c>
      <c r="B115" s="38" t="str">
        <f>IF(LEN(Results!C112)=0,"",Results!C112)</f>
        <v>Mental health</v>
      </c>
      <c r="C115" s="39" t="str">
        <f>IF(LEN(Results!E112)=0,"",Results!E112)</f>
        <v/>
      </c>
      <c r="D115" s="79" t="str">
        <f>IF(LEN(Results!D112)=0,"",Results!D112)</f>
        <v>Help seeking for psychological distress</v>
      </c>
      <c r="E115" s="24" t="str">
        <f>IF(ISBLANK(VLOOKUP($A115,Results!$B$4:$CJ$507,4+$E$4)),"",VLOOKUP($A115,Results!$B$4:$CJ$507,4+$E$4))</f>
        <v/>
      </c>
      <c r="F115"/>
      <c r="G115" s="25" t="str">
        <f>IF(ISBLANK(VLOOKUP($A115,Results!$B$4:$CJ$507,4+$G$4)),"",VLOOKUP($A115,Results!$B$4:$CJ$5199,4+$G$4))</f>
        <v/>
      </c>
      <c r="H115"/>
      <c r="I115" s="26" t="str">
        <f t="shared" si="1"/>
        <v/>
      </c>
      <c r="J115" s="21"/>
    </row>
    <row r="116" spans="1:10" ht="24.75" customHeight="1" x14ac:dyDescent="0.3">
      <c r="A116" s="80">
        <v>110</v>
      </c>
      <c r="B116" s="38" t="str">
        <f>IF(LEN(Results!C113)=0,"",Results!C113)</f>
        <v>Mental health</v>
      </c>
      <c r="C116" s="39" t="str">
        <f>IF(LEN(Results!E113)=0,"",Results!E113)</f>
        <v>Victorian Population Health Survey 2023</v>
      </c>
      <c r="D116" s="77" t="str">
        <f>IF(LEN(Results!D113)=0,"",Results!D113)</f>
        <v>Sought professional assistance for a mental health problem in the past year 2023</v>
      </c>
      <c r="E116" s="24">
        <f>IF(ISBLANK(VLOOKUP($A116,Results!$B$4:$CJ$507,4+$E$4)),"",VLOOKUP($A116,Results!$B$4:$CJ$507,4+$E$4))</f>
        <v>15.571870000000001</v>
      </c>
      <c r="F116"/>
      <c r="G116" s="25">
        <f>IF(ISBLANK(VLOOKUP($A116,Results!$B$4:$CJ$507,4+$G$4)),"",VLOOKUP($A116,Results!$B$4:$CJ$5199,4+$G$4))</f>
        <v>20.092829999999999</v>
      </c>
      <c r="H116"/>
      <c r="I116" s="26">
        <f t="shared" si="1"/>
        <v>-22.6</v>
      </c>
      <c r="J116" s="21"/>
    </row>
    <row r="117" spans="1:10" ht="24.75" customHeight="1" x14ac:dyDescent="0.3">
      <c r="A117" s="80">
        <v>111</v>
      </c>
      <c r="B117" s="38" t="str">
        <f>IF(LEN(Results!C114)=0,"",Results!C114)</f>
        <v>Mental health</v>
      </c>
      <c r="C117" s="39" t="str">
        <f>IF(LEN(Results!E114)=0,"",Results!E114)</f>
        <v/>
      </c>
      <c r="D117" s="77" t="str">
        <f>IF(LEN(Results!D114)=0,"",Results!D114)</f>
        <v/>
      </c>
      <c r="E117" s="24" t="str">
        <f>IF(ISBLANK(VLOOKUP($A117,Results!$B$4:$CJ$507,4+$E$4)),"",VLOOKUP($A117,Results!$B$4:$CJ$507,4+$E$4))</f>
        <v/>
      </c>
      <c r="F117"/>
      <c r="G117" s="25" t="str">
        <f>IF(ISBLANK(VLOOKUP($A117,Results!$B$4:$CJ$507,4+$G$4)),"",VLOOKUP($A117,Results!$B$4:$CJ$5199,4+$G$4))</f>
        <v/>
      </c>
      <c r="H117"/>
      <c r="I117" s="26" t="str">
        <f t="shared" si="1"/>
        <v/>
      </c>
      <c r="J117" s="21"/>
    </row>
    <row r="118" spans="1:10" ht="24.75" customHeight="1" x14ac:dyDescent="0.3">
      <c r="A118" s="80">
        <v>112</v>
      </c>
      <c r="B118" s="38" t="str">
        <f>IF(LEN(Results!C115)=0,"",Results!C115)</f>
        <v>Mental health</v>
      </c>
      <c r="C118" s="39" t="str">
        <f>IF(LEN(Results!E115)=0,"",Results!E115)</f>
        <v/>
      </c>
      <c r="D118" s="77" t="str">
        <f>IF(LEN(Results!D115)=0,"",Results!D115)</f>
        <v/>
      </c>
      <c r="E118" s="24" t="str">
        <f>IF(ISBLANK(VLOOKUP($A118,Results!$B$4:$CJ$507,4+$E$4)),"",VLOOKUP($A118,Results!$B$4:$CJ$507,4+$E$4))</f>
        <v/>
      </c>
      <c r="F118"/>
      <c r="G118" s="25" t="str">
        <f>IF(ISBLANK(VLOOKUP($A118,Results!$B$4:$CJ$507,4+$G$4)),"",VLOOKUP($A118,Results!$B$4:$CJ$5199,4+$G$4))</f>
        <v/>
      </c>
      <c r="H118"/>
      <c r="I118" s="26" t="str">
        <f t="shared" si="1"/>
        <v/>
      </c>
      <c r="J118" s="21"/>
    </row>
    <row r="119" spans="1:10" ht="24.75" customHeight="1" x14ac:dyDescent="0.3">
      <c r="A119" s="80">
        <v>113</v>
      </c>
      <c r="B119" s="38" t="str">
        <f>IF(LEN(Results!C116)=0,"",Results!C116)</f>
        <v>Mental health</v>
      </c>
      <c r="C119" s="39" t="str">
        <f>IF(LEN(Results!E116)=0,"",Results!E116)</f>
        <v/>
      </c>
      <c r="D119" s="77" t="str">
        <f>IF(LEN(Results!D116)=0,"",Results!D116)</f>
        <v/>
      </c>
      <c r="E119" s="24" t="str">
        <f>IF(ISBLANK(VLOOKUP($A119,Results!$B$4:$CJ$507,4+$E$4)),"",VLOOKUP($A119,Results!$B$4:$CJ$507,4+$E$4))</f>
        <v/>
      </c>
      <c r="F119"/>
      <c r="G119" s="25" t="str">
        <f>IF(ISBLANK(VLOOKUP($A119,Results!$B$4:$CJ$507,4+$G$4)),"",VLOOKUP($A119,Results!$B$4:$CJ$5199,4+$G$4))</f>
        <v/>
      </c>
      <c r="H119"/>
      <c r="I119" s="26" t="str">
        <f t="shared" si="1"/>
        <v/>
      </c>
      <c r="J119" s="21"/>
    </row>
    <row r="120" spans="1:10" ht="24.75" customHeight="1" x14ac:dyDescent="0.3">
      <c r="A120" s="80">
        <v>114</v>
      </c>
      <c r="B120" s="38" t="str">
        <f>IF(LEN(Results!C117)=0,"",Results!C117)</f>
        <v>Mental health</v>
      </c>
      <c r="C120" s="39" t="str">
        <f>IF(LEN(Results!E117)=0,"",Results!E117)</f>
        <v/>
      </c>
      <c r="D120" s="77" t="str">
        <f>IF(LEN(Results!D117)=0,"",Results!D117)</f>
        <v/>
      </c>
      <c r="E120" s="24" t="str">
        <f>IF(ISBLANK(VLOOKUP($A120,Results!$B$4:$CJ$507,4+$E$4)),"",VLOOKUP($A120,Results!$B$4:$CJ$507,4+$E$4))</f>
        <v/>
      </c>
      <c r="F120"/>
      <c r="G120" s="25" t="str">
        <f>IF(ISBLANK(VLOOKUP($A120,Results!$B$4:$CJ$507,4+$G$4)),"",VLOOKUP($A120,Results!$B$4:$CJ$5199,4+$G$4))</f>
        <v/>
      </c>
      <c r="H120"/>
      <c r="I120" s="26" t="str">
        <f t="shared" si="1"/>
        <v/>
      </c>
      <c r="J120" s="21"/>
    </row>
    <row r="121" spans="1:10" ht="24.75" customHeight="1" x14ac:dyDescent="0.3">
      <c r="A121" s="80">
        <v>115</v>
      </c>
      <c r="B121" s="38" t="str">
        <f>IF(LEN(Results!C118)=0,"",Results!C118)</f>
        <v>LGBTIQ</v>
      </c>
      <c r="C121" s="36" t="str">
        <f>IF(LEN(Results!E118)=0,"",Results!E118)</f>
        <v/>
      </c>
      <c r="D121" s="37" t="str">
        <f>IF(LEN(Results!D118)=0,"",Results!D118)</f>
        <v>LGBTIQ</v>
      </c>
      <c r="E121" s="24" t="str">
        <f>IF(ISBLANK(VLOOKUP($A121,Results!$B$4:$CJ$507,4+$E$4)),"",VLOOKUP($A121,Results!$B$4:$CJ$507,4+$E$4))</f>
        <v/>
      </c>
      <c r="F121"/>
      <c r="G121" s="25" t="str">
        <f>IF(ISBLANK(VLOOKUP($A121,Results!$B$4:$CJ$507,4+$G$4)),"",VLOOKUP($A121,Results!$B$4:$CJ$5199,4+$G$4))</f>
        <v/>
      </c>
      <c r="H121"/>
      <c r="I121" s="26" t="str">
        <f t="shared" si="1"/>
        <v/>
      </c>
      <c r="J121" s="21"/>
    </row>
    <row r="122" spans="1:10" ht="24.75" customHeight="1" x14ac:dyDescent="0.3">
      <c r="A122" s="80">
        <v>116</v>
      </c>
      <c r="B122" s="38" t="str">
        <f>IF(LEN(Results!C119)=0,"",Results!C119)</f>
        <v>LGBTIQ</v>
      </c>
      <c r="C122" s="39" t="str">
        <f>IF(LEN(Results!E119)=0,"",Results!E119)</f>
        <v>Victorian Population Health Survey 2023</v>
      </c>
      <c r="D122" s="77" t="str">
        <f>IF(LEN(Results!D119)=0,"",Results!D119)</f>
        <v>LGBTQI 2023</v>
      </c>
      <c r="E122" s="24">
        <f>IF(ISBLANK(VLOOKUP($A122,Results!$B$4:$CJ$507,4+$E$4)),"",VLOOKUP($A122,Results!$B$4:$CJ$507,4+$E$4))</f>
        <v>7.0880619999999999</v>
      </c>
      <c r="F122"/>
      <c r="G122" s="25">
        <f>IF(ISBLANK(VLOOKUP($A122,Results!$B$4:$CJ$507,4+$G$4)),"",VLOOKUP($A122,Results!$B$4:$CJ$5199,4+$G$4))</f>
        <v>10.95012</v>
      </c>
      <c r="H122"/>
      <c r="I122" s="26">
        <f t="shared" si="1"/>
        <v>-35.300000000000004</v>
      </c>
      <c r="J122" s="21"/>
    </row>
    <row r="123" spans="1:10" ht="24.75" customHeight="1" x14ac:dyDescent="0.3">
      <c r="A123" s="80">
        <v>117</v>
      </c>
      <c r="B123" s="38" t="str">
        <f>IF(LEN(Results!C120)=0,"",Results!C120)</f>
        <v>LGBTIQ</v>
      </c>
      <c r="C123" s="39" t="str">
        <f>IF(LEN(Results!E120)=0,"",Results!E120)</f>
        <v/>
      </c>
      <c r="D123" s="77" t="str">
        <f>IF(LEN(Results!D120)=0,"",Results!D120)</f>
        <v/>
      </c>
      <c r="E123" s="24" t="str">
        <f>IF(ISBLANK(VLOOKUP($A123,Results!$B$4:$CJ$507,4+$E$4)),"",VLOOKUP($A123,Results!$B$4:$CJ$507,4+$E$4))</f>
        <v/>
      </c>
      <c r="F123"/>
      <c r="G123" s="25" t="str">
        <f>IF(ISBLANK(VLOOKUP($A123,Results!$B$4:$CJ$507,4+$G$4)),"",VLOOKUP($A123,Results!$B$4:$CJ$5199,4+$G$4))</f>
        <v/>
      </c>
      <c r="H123"/>
      <c r="I123" s="26" t="str">
        <f t="shared" si="1"/>
        <v/>
      </c>
      <c r="J123" s="21"/>
    </row>
    <row r="124" spans="1:10" ht="24.75" customHeight="1" x14ac:dyDescent="0.3">
      <c r="A124" s="80">
        <v>118</v>
      </c>
      <c r="B124" s="38" t="str">
        <f>IF(LEN(Results!C121)=0,"",Results!C121)</f>
        <v>LGBTIQ</v>
      </c>
      <c r="C124" s="39" t="str">
        <f>IF(LEN(Results!E121)=0,"",Results!E121)</f>
        <v/>
      </c>
      <c r="D124" s="77" t="str">
        <f>IF(LEN(Results!D121)=0,"",Results!D121)</f>
        <v/>
      </c>
      <c r="E124" s="24" t="str">
        <f>IF(ISBLANK(VLOOKUP($A124,Results!$B$4:$CJ$507,4+$E$4)),"",VLOOKUP($A124,Results!$B$4:$CJ$507,4+$E$4))</f>
        <v/>
      </c>
      <c r="F124"/>
      <c r="G124" s="25" t="str">
        <f>IF(ISBLANK(VLOOKUP($A124,Results!$B$4:$CJ$507,4+$G$4)),"",VLOOKUP($A124,Results!$B$4:$CJ$5199,4+$G$4))</f>
        <v/>
      </c>
      <c r="H124"/>
      <c r="I124" s="26" t="str">
        <f t="shared" si="1"/>
        <v/>
      </c>
      <c r="J124" s="21"/>
    </row>
    <row r="125" spans="1:10" ht="24.75" customHeight="1" x14ac:dyDescent="0.3">
      <c r="A125" s="80">
        <v>119</v>
      </c>
      <c r="B125" s="38" t="str">
        <f>IF(LEN(Results!C122)=0,"",Results!C122)</f>
        <v>Sexual health</v>
      </c>
      <c r="C125" s="36" t="str">
        <f>IF(LEN(Results!E122)=0,"",Results!E122)</f>
        <v/>
      </c>
      <c r="D125" s="37" t="str">
        <f>IF(LEN(Results!D122)=0,"",Results!D122)</f>
        <v>SEXUAL HEALTH</v>
      </c>
      <c r="E125" s="24" t="str">
        <f>IF(ISBLANK(VLOOKUP($A125,Results!$B$4:$CJ$507,4+$E$4)),"",VLOOKUP($A125,Results!$B$4:$CJ$507,4+$E$4))</f>
        <v/>
      </c>
      <c r="F125"/>
      <c r="G125" s="25" t="str">
        <f>IF(ISBLANK(VLOOKUP($A125,Results!$B$4:$CJ$507,4+$G$4)),"",VLOOKUP($A125,Results!$B$4:$CJ$5199,4+$G$4))</f>
        <v/>
      </c>
      <c r="H125"/>
      <c r="I125" s="26" t="str">
        <f t="shared" si="1"/>
        <v/>
      </c>
      <c r="J125" s="21"/>
    </row>
    <row r="126" spans="1:10" ht="24.75" customHeight="1" x14ac:dyDescent="0.3">
      <c r="A126" s="80">
        <v>120</v>
      </c>
      <c r="B126" s="38" t="str">
        <f>IF(LEN(Results!C123)=0,"",Results!C123)</f>
        <v>Sexual health</v>
      </c>
      <c r="C126" s="39" t="str">
        <f>IF(LEN(Results!E123)=0,"",Results!E123)</f>
        <v/>
      </c>
      <c r="D126" s="79" t="str">
        <f>IF(LEN(Results!D123)=0,"",Results!D123)</f>
        <v>Safe sexual practices</v>
      </c>
      <c r="E126" s="24" t="str">
        <f>IF(ISBLANK(VLOOKUP($A126,Results!$B$4:$CJ$507,4+$E$4)),"",VLOOKUP($A126,Results!$B$4:$CJ$507,4+$E$4))</f>
        <v/>
      </c>
      <c r="F126"/>
      <c r="G126" s="25" t="str">
        <f>IF(ISBLANK(VLOOKUP($A126,Results!$B$4:$CJ$507,4+$G$4)),"",VLOOKUP($A126,Results!$B$4:$CJ$5199,4+$G$4))</f>
        <v/>
      </c>
      <c r="H126"/>
      <c r="I126" s="26" t="str">
        <f t="shared" si="1"/>
        <v/>
      </c>
      <c r="J126" s="21"/>
    </row>
    <row r="127" spans="1:10" ht="24.75" customHeight="1" x14ac:dyDescent="0.3">
      <c r="A127" s="80">
        <v>121</v>
      </c>
      <c r="B127" s="38" t="str">
        <f>IF(LEN(Results!C124)=0,"",Results!C124)</f>
        <v>Sexual health</v>
      </c>
      <c r="C127" s="39" t="str">
        <f>IF(LEN(Results!E124)=0,"",Results!E124)</f>
        <v>2012 Dept Education and Early Childhood Devt. Adolescent Profiles</v>
      </c>
      <c r="D127" s="77" t="str">
        <f>IF(LEN(Results!D124)=0,"",Results!D124)</f>
        <v>% Sexually-active adolescents who do not practice safe sex by using a condom, 2012</v>
      </c>
      <c r="E127" s="24" t="str">
        <f>IF(ISBLANK(VLOOKUP($A127,Results!$B$4:$CJ$507,4+$E$4)),"",VLOOKUP($A127,Results!$B$4:$CJ$507,4+$E$4))</f>
        <v/>
      </c>
      <c r="F127"/>
      <c r="G127" s="25">
        <f>IF(ISBLANK(VLOOKUP($A127,Results!$B$4:$CJ$507,4+$G$4)),"",VLOOKUP($A127,Results!$B$4:$CJ$5199,4+$G$4))</f>
        <v>41.9</v>
      </c>
      <c r="H127"/>
      <c r="I127" s="26" t="str">
        <f t="shared" si="1"/>
        <v/>
      </c>
      <c r="J127" s="21"/>
    </row>
    <row r="128" spans="1:10" ht="24.75" customHeight="1" x14ac:dyDescent="0.3">
      <c r="A128" s="80">
        <v>122</v>
      </c>
      <c r="B128" s="38" t="str">
        <f>IF(LEN(Results!C125)=0,"",Results!C125)</f>
        <v>Sexual health</v>
      </c>
      <c r="C128" s="39" t="str">
        <f>IF(LEN(Results!E125)=0,"",Results!E125)</f>
        <v>2012 Dept Education and Early Childhood Devt. Adolescent Profiles</v>
      </c>
      <c r="D128" s="77" t="str">
        <f>IF(LEN(Results!D125)=0,"",Results!D125)</f>
        <v>Per cent of sexually active females who do not use contraception, 2012</v>
      </c>
      <c r="E128" s="24" t="str">
        <f>IF(ISBLANK(VLOOKUP($A128,Results!$B$4:$CJ$507,4+$E$4)),"",VLOOKUP($A128,Results!$B$4:$CJ$507,4+$E$4))</f>
        <v/>
      </c>
      <c r="F128"/>
      <c r="G128" s="25">
        <f>IF(ISBLANK(VLOOKUP($A128,Results!$B$4:$CJ$507,4+$G$4)),"",VLOOKUP($A128,Results!$B$4:$CJ$5199,4+$G$4))</f>
        <v>21.1</v>
      </c>
      <c r="H128"/>
      <c r="I128" s="26" t="str">
        <f t="shared" si="1"/>
        <v/>
      </c>
      <c r="J128" s="21"/>
    </row>
    <row r="129" spans="1:10" ht="24.75" customHeight="1" x14ac:dyDescent="0.3">
      <c r="A129" s="80">
        <v>123</v>
      </c>
      <c r="B129" s="38" t="str">
        <f>IF(LEN(Results!C126)=0,"",Results!C126)</f>
        <v>Sexual health</v>
      </c>
      <c r="C129" s="39" t="str">
        <f>IF(LEN(Results!E126)=0,"",Results!E126)</f>
        <v/>
      </c>
      <c r="D129" s="77" t="str">
        <f>IF(LEN(Results!D126)=0,"",Results!D126)</f>
        <v/>
      </c>
      <c r="E129" s="24" t="str">
        <f>IF(ISBLANK(VLOOKUP($A129,Results!$B$4:$CJ$507,4+$E$4)),"",VLOOKUP($A129,Results!$B$4:$CJ$507,4+$E$4))</f>
        <v/>
      </c>
      <c r="F129"/>
      <c r="G129" s="25" t="str">
        <f>IF(ISBLANK(VLOOKUP($A129,Results!$B$4:$CJ$507,4+$G$4)),"",VLOOKUP($A129,Results!$B$4:$CJ$5199,4+$G$4))</f>
        <v/>
      </c>
      <c r="H129"/>
      <c r="I129" s="26" t="str">
        <f t="shared" si="1"/>
        <v/>
      </c>
      <c r="J129" s="21"/>
    </row>
    <row r="130" spans="1:10" ht="24.75" customHeight="1" x14ac:dyDescent="0.3">
      <c r="A130" s="80">
        <v>124</v>
      </c>
      <c r="B130" s="38" t="str">
        <f>IF(LEN(Results!C127)=0,"",Results!C127)</f>
        <v>Sexual health</v>
      </c>
      <c r="C130" s="39" t="str">
        <f>IF(LEN(Results!E127)=0,"",Results!E127)</f>
        <v/>
      </c>
      <c r="D130" s="77" t="str">
        <f>IF(LEN(Results!D127)=0,"",Results!D127)</f>
        <v/>
      </c>
      <c r="E130" s="24" t="str">
        <f>IF(ISBLANK(VLOOKUP($A130,Results!$B$4:$CJ$507,4+$E$4)),"",VLOOKUP($A130,Results!$B$4:$CJ$507,4+$E$4))</f>
        <v/>
      </c>
      <c r="F130"/>
      <c r="G130" s="25" t="str">
        <f>IF(ISBLANK(VLOOKUP($A130,Results!$B$4:$CJ$507,4+$G$4)),"",VLOOKUP($A130,Results!$B$4:$CJ$5199,4+$G$4))</f>
        <v/>
      </c>
      <c r="H130"/>
      <c r="I130" s="26" t="str">
        <f t="shared" si="1"/>
        <v/>
      </c>
      <c r="J130" s="21"/>
    </row>
    <row r="131" spans="1:10" ht="24.75" customHeight="1" x14ac:dyDescent="0.3">
      <c r="A131" s="80">
        <v>125</v>
      </c>
      <c r="B131" s="38" t="str">
        <f>IF(LEN(Results!C128)=0,"",Results!C128)</f>
        <v>Sexual health</v>
      </c>
      <c r="C131" s="39" t="str">
        <f>IF(LEN(Results!E128)=0,"",Results!E128)</f>
        <v/>
      </c>
      <c r="D131" s="79" t="str">
        <f>IF(LEN(Results!D128)=0,"",Results!D128)</f>
        <v>Sexually transmitted infections</v>
      </c>
      <c r="E131" s="24" t="str">
        <f>IF(ISBLANK(VLOOKUP($A131,Results!$B$4:$CJ$507,4+$E$4)),"",VLOOKUP($A131,Results!$B$4:$CJ$507,4+$E$4))</f>
        <v/>
      </c>
      <c r="F131"/>
      <c r="G131" s="25" t="str">
        <f>IF(ISBLANK(VLOOKUP($A131,Results!$B$4:$CJ$507,4+$G$4)),"",VLOOKUP($A131,Results!$B$4:$CJ$5199,4+$G$4))</f>
        <v/>
      </c>
      <c r="H131"/>
      <c r="I131" s="26" t="str">
        <f t="shared" si="1"/>
        <v/>
      </c>
      <c r="J131" s="21"/>
    </row>
    <row r="132" spans="1:10" ht="24.75" customHeight="1" x14ac:dyDescent="0.3">
      <c r="A132" s="80">
        <v>126</v>
      </c>
      <c r="B132" s="38" t="str">
        <f>IF(LEN(Results!C129)=0,"",Results!C129)</f>
        <v>Sexual health</v>
      </c>
      <c r="C132" s="39" t="str">
        <f>IF(LEN(Results!E129)=0,"",Results!E129)</f>
        <v>Department of Health</v>
      </c>
      <c r="D132" s="77" t="str">
        <f>IF(LEN(Results!D129)=0,"",Results!D129)</f>
        <v>Number of sexually transmissible infections in adolescents  aged 12 to 17 years per 100,000, 2009</v>
      </c>
      <c r="E132" s="24">
        <f>IF(ISBLANK(VLOOKUP($A132,Results!$B$4:$CJ$507,4+$E$4)),"",VLOOKUP($A132,Results!$B$4:$CJ$507,4+$E$4))</f>
        <v>621.11801242236015</v>
      </c>
      <c r="F132"/>
      <c r="G132" s="25">
        <f>IF(ISBLANK(VLOOKUP($A132,Results!$B$4:$CJ$507,4+$G$4)),"",VLOOKUP($A132,Results!$B$4:$CJ$5199,4+$G$4))</f>
        <v>168.6820245765787</v>
      </c>
      <c r="H132"/>
      <c r="I132" s="26">
        <f t="shared" si="1"/>
        <v>268.3</v>
      </c>
      <c r="J132" s="21"/>
    </row>
    <row r="133" spans="1:10" ht="24.75" customHeight="1" x14ac:dyDescent="0.3">
      <c r="A133" s="80">
        <v>127</v>
      </c>
      <c r="B133" s="38" t="str">
        <f>IF(LEN(Results!C130)=0,"",Results!C130)</f>
        <v>Sexual health</v>
      </c>
      <c r="C133" s="39" t="str">
        <f>IF(LEN(Results!E130)=0,"",Results!E130)</f>
        <v>Department of Health</v>
      </c>
      <c r="D133" s="77" t="str">
        <f>IF(LEN(Results!D130)=0,"",Results!D130)</f>
        <v>Number of sexually transmissible infections in adolescents  aged 12 to 17 years per 100,000, 2012</v>
      </c>
      <c r="E133" s="24" t="str">
        <f>IF(ISBLANK(VLOOKUP($A133,Results!$B$4:$CJ$507,4+$E$4)),"",VLOOKUP($A133,Results!$B$4:$CJ$507,4+$E$4))</f>
        <v/>
      </c>
      <c r="F133"/>
      <c r="G133" s="25">
        <f>IF(ISBLANK(VLOOKUP($A133,Results!$B$4:$CJ$507,4+$G$4)),"",VLOOKUP($A133,Results!$B$4:$CJ$5199,4+$G$4))</f>
        <v>385.27744150241011</v>
      </c>
      <c r="H133"/>
      <c r="I133" s="26" t="str">
        <f t="shared" si="1"/>
        <v/>
      </c>
      <c r="J133" s="21"/>
    </row>
    <row r="134" spans="1:10" ht="24.75" customHeight="1" x14ac:dyDescent="0.3">
      <c r="A134" s="80">
        <v>128</v>
      </c>
      <c r="B134" s="38" t="str">
        <f>IF(LEN(Results!C131)=0,"",Results!C131)</f>
        <v>Sexual health</v>
      </c>
      <c r="C134" s="39" t="str">
        <f>IF(LEN(Results!E131)=0,"",Results!E131)</f>
        <v>Department of Health</v>
      </c>
      <c r="D134" s="77" t="str">
        <f>IF(LEN(Results!D131)=0,"",Results!D131)</f>
        <v>Number of sexually transmissible infections in adolescents  aged 12 to 17 years per 100,000, 209 to 2012</v>
      </c>
      <c r="E134" s="24">
        <f>IF(ISBLANK(VLOOKUP($A134,Results!$B$4:$CJ$507,4+$E$4)),"",VLOOKUP($A134,Results!$B$4:$CJ$507,4+$E$4))</f>
        <v>-100</v>
      </c>
      <c r="F134"/>
      <c r="G134" s="25">
        <f>IF(ISBLANK(VLOOKUP($A134,Results!$B$4:$CJ$507,4+$G$4)),"",VLOOKUP($A134,Results!$B$4:$CJ$5199,4+$G$4))</f>
        <v>128.40456324230379</v>
      </c>
      <c r="H134"/>
      <c r="I134" s="26">
        <f t="shared" si="1"/>
        <v>-177.9</v>
      </c>
      <c r="J134" s="21"/>
    </row>
    <row r="135" spans="1:10" ht="24.75" customHeight="1" x14ac:dyDescent="0.3">
      <c r="A135" s="80">
        <v>129</v>
      </c>
      <c r="B135" s="38" t="str">
        <f>IF(LEN(Results!C132)=0,"",Results!C132)</f>
        <v>Sexual health</v>
      </c>
      <c r="C135" s="39" t="str">
        <f>IF(LEN(Results!E132)=0,"",Results!E132)</f>
        <v/>
      </c>
      <c r="D135" s="77" t="str">
        <f>IF(LEN(Results!D132)=0,"",Results!D132)</f>
        <v/>
      </c>
      <c r="E135" s="24" t="str">
        <f>IF(ISBLANK(VLOOKUP($A135,Results!$B$4:$CJ$507,4+$E$4)),"",VLOOKUP($A135,Results!$B$4:$CJ$507,4+$E$4))</f>
        <v/>
      </c>
      <c r="F135"/>
      <c r="G135" s="25" t="str">
        <f>IF(ISBLANK(VLOOKUP($A135,Results!$B$4:$CJ$507,4+$G$4)),"",VLOOKUP($A135,Results!$B$4:$CJ$5199,4+$G$4))</f>
        <v/>
      </c>
      <c r="H135"/>
      <c r="I135" s="26" t="str">
        <f t="shared" si="1"/>
        <v/>
      </c>
      <c r="J135" s="21"/>
    </row>
    <row r="136" spans="1:10" ht="24.75" customHeight="1" x14ac:dyDescent="0.3">
      <c r="A136" s="80">
        <v>130</v>
      </c>
      <c r="B136" s="38" t="str">
        <f>IF(LEN(Results!C133)=0,"",Results!C133)</f>
        <v>Sexual health</v>
      </c>
      <c r="C136" s="39" t="str">
        <f>IF(LEN(Results!E133)=0,"",Results!E133)</f>
        <v/>
      </c>
      <c r="D136" s="77" t="str">
        <f>IF(LEN(Results!D133)=0,"",Results!D133)</f>
        <v/>
      </c>
      <c r="E136" s="24" t="str">
        <f>IF(ISBLANK(VLOOKUP($A136,Results!$B$4:$CJ$507,4+$E$4)),"",VLOOKUP($A136,Results!$B$4:$CJ$507,4+$E$4))</f>
        <v/>
      </c>
      <c r="F136"/>
      <c r="G136" s="25" t="str">
        <f>IF(ISBLANK(VLOOKUP($A136,Results!$B$4:$CJ$507,4+$G$4)),"",VLOOKUP($A136,Results!$B$4:$CJ$5199,4+$G$4))</f>
        <v/>
      </c>
      <c r="H136"/>
      <c r="I136" s="26" t="str">
        <f t="shared" si="1"/>
        <v/>
      </c>
      <c r="J136" s="21"/>
    </row>
    <row r="137" spans="1:10" ht="24.75" customHeight="1" x14ac:dyDescent="0.3">
      <c r="A137" s="80">
        <v>131</v>
      </c>
      <c r="B137" s="38" t="str">
        <f>IF(LEN(Results!C134)=0,"",Results!C134)</f>
        <v>Vaccination</v>
      </c>
      <c r="C137" s="36" t="str">
        <f>IF(LEN(Results!E134)=0,"",Results!E134)</f>
        <v/>
      </c>
      <c r="D137" s="37" t="str">
        <f>IF(LEN(Results!D134)=0,"",Results!D134)</f>
        <v>VACCINATION</v>
      </c>
      <c r="E137" s="24" t="str">
        <f>IF(ISBLANK(VLOOKUP($A137,Results!$B$4:$CJ$507,4+$E$4)),"",VLOOKUP($A137,Results!$B$4:$CJ$507,4+$E$4))</f>
        <v/>
      </c>
      <c r="F137"/>
      <c r="G137" s="25" t="str">
        <f>IF(ISBLANK(VLOOKUP($A137,Results!$B$4:$CJ$507,4+$G$4)),"",VLOOKUP($A137,Results!$B$4:$CJ$5199,4+$G$4))</f>
        <v/>
      </c>
      <c r="H137"/>
      <c r="I137" s="26" t="str">
        <f t="shared" ref="I137:I200" si="2">IF(OR(E137="",G137=""),"",IF(G137&gt;0,ROUNDUP((E137-G137)/G137*100,1),""))</f>
        <v/>
      </c>
      <c r="J137" s="21"/>
    </row>
    <row r="138" spans="1:10" ht="24.75" customHeight="1" x14ac:dyDescent="0.3">
      <c r="A138" s="80">
        <v>132</v>
      </c>
      <c r="B138" s="38" t="str">
        <f>IF(LEN(Results!C135)=0,"",Results!C135)</f>
        <v>Vaccination</v>
      </c>
      <c r="C138" s="39" t="str">
        <f>IF(LEN(Results!E135)=0,"",Results!E135)</f>
        <v>Department of Health 2018</v>
      </c>
      <c r="D138" s="77" t="str">
        <f>IF(LEN(Results!D135)=0,"",Results!D135)</f>
        <v>The proportion of children who are fully vaccinated at 12-17 Months 2017</v>
      </c>
      <c r="E138" s="24">
        <f>IF(ISBLANK(VLOOKUP($A138,Results!$B$4:$CJ$507,4+$E$4)),"",VLOOKUP($A138,Results!$B$4:$CJ$507,4+$E$4))</f>
        <v>93.95</v>
      </c>
      <c r="F138"/>
      <c r="G138" s="25">
        <f>IF(ISBLANK(VLOOKUP($A138,Results!$B$4:$CJ$507,4+$G$4)),"",VLOOKUP($A138,Results!$B$4:$CJ$5199,4+$G$4))</f>
        <v>94.232500000000002</v>
      </c>
      <c r="H138"/>
      <c r="I138" s="26">
        <f t="shared" si="2"/>
        <v>-0.30000000000000004</v>
      </c>
      <c r="J138" s="21"/>
    </row>
    <row r="139" spans="1:10" ht="24.75" customHeight="1" x14ac:dyDescent="0.3">
      <c r="A139" s="80">
        <v>133</v>
      </c>
      <c r="B139" s="38" t="str">
        <f>IF(LEN(Results!C136)=0,"",Results!C136)</f>
        <v>Vaccination</v>
      </c>
      <c r="C139" s="39" t="str">
        <f>IF(LEN(Results!E136)=0,"",Results!E136)</f>
        <v>Department of Health 2018</v>
      </c>
      <c r="D139" s="77" t="str">
        <f>IF(LEN(Results!D136)=0,"",Results!D136)</f>
        <v>The proportion of children who are fully vaccinated at 24-&lt;27 Months 2017</v>
      </c>
      <c r="E139" s="24">
        <f>IF(ISBLANK(VLOOKUP($A139,Results!$B$4:$CJ$507,4+$E$4)),"",VLOOKUP($A139,Results!$B$4:$CJ$507,4+$E$4))</f>
        <v>92.732499999999987</v>
      </c>
      <c r="F139"/>
      <c r="G139" s="25">
        <f>IF(ISBLANK(VLOOKUP($A139,Results!$B$4:$CJ$507,4+$G$4)),"",VLOOKUP($A139,Results!$B$4:$CJ$5199,4+$G$4))</f>
        <v>98.61</v>
      </c>
      <c r="H139"/>
      <c r="I139" s="26">
        <f t="shared" si="2"/>
        <v>-6</v>
      </c>
      <c r="J139" s="21"/>
    </row>
    <row r="140" spans="1:10" ht="24.75" customHeight="1" x14ac:dyDescent="0.3">
      <c r="A140" s="80">
        <v>134</v>
      </c>
      <c r="B140" s="38" t="str">
        <f>IF(LEN(Results!C137)=0,"",Results!C137)</f>
        <v>Vaccination</v>
      </c>
      <c r="C140" s="39" t="str">
        <f>IF(LEN(Results!E137)=0,"",Results!E137)</f>
        <v/>
      </c>
      <c r="D140" s="77" t="str">
        <f>IF(LEN(Results!D137)=0,"",Results!D137)</f>
        <v/>
      </c>
      <c r="E140" s="24" t="str">
        <f>IF(ISBLANK(VLOOKUP($A140,Results!$B$4:$CJ$507,4+$E$4)),"",VLOOKUP($A140,Results!$B$4:$CJ$507,4+$E$4))</f>
        <v/>
      </c>
      <c r="F140"/>
      <c r="G140" s="25" t="str">
        <f>IF(ISBLANK(VLOOKUP($A140,Results!$B$4:$CJ$507,4+$G$4)),"",VLOOKUP($A140,Results!$B$4:$CJ$5199,4+$G$4))</f>
        <v/>
      </c>
      <c r="H140"/>
      <c r="I140" s="26" t="str">
        <f t="shared" si="2"/>
        <v/>
      </c>
      <c r="J140" s="21"/>
    </row>
    <row r="141" spans="1:10" ht="24.75" customHeight="1" x14ac:dyDescent="0.3">
      <c r="A141" s="80">
        <v>135</v>
      </c>
      <c r="B141" s="38" t="str">
        <f>IF(LEN(Results!C138)=0,"",Results!C138)</f>
        <v>Vaccination</v>
      </c>
      <c r="C141" s="39" t="str">
        <f>IF(LEN(Results!E138)=0,"",Results!E138)</f>
        <v/>
      </c>
      <c r="D141" s="77" t="str">
        <f>IF(LEN(Results!D138)=0,"",Results!D138)</f>
        <v/>
      </c>
      <c r="E141" s="24" t="str">
        <f>IF(ISBLANK(VLOOKUP($A141,Results!$B$4:$CJ$507,4+$E$4)),"",VLOOKUP($A141,Results!$B$4:$CJ$507,4+$E$4))</f>
        <v/>
      </c>
      <c r="F141"/>
      <c r="G141" s="25" t="str">
        <f>IF(ISBLANK(VLOOKUP($A141,Results!$B$4:$CJ$507,4+$G$4)),"",VLOOKUP($A141,Results!$B$4:$CJ$5199,4+$G$4))</f>
        <v/>
      </c>
      <c r="H141"/>
      <c r="I141" s="26" t="str">
        <f t="shared" si="2"/>
        <v/>
      </c>
      <c r="J141" s="21"/>
    </row>
    <row r="142" spans="1:10" ht="24.75" customHeight="1" x14ac:dyDescent="0.3">
      <c r="A142" s="80">
        <v>136</v>
      </c>
      <c r="B142" s="38" t="str">
        <f>IF(LEN(Results!C139)=0,"",Results!C139)</f>
        <v>Vaccination</v>
      </c>
      <c r="C142" s="39" t="str">
        <f>IF(LEN(Results!E139)=0,"",Results!E139)</f>
        <v/>
      </c>
      <c r="D142" s="77" t="str">
        <f>IF(LEN(Results!D139)=0,"",Results!D139)</f>
        <v/>
      </c>
      <c r="E142" s="24" t="str">
        <f>IF(ISBLANK(VLOOKUP($A142,Results!$B$4:$CJ$507,4+$E$4)),"",VLOOKUP($A142,Results!$B$4:$CJ$507,4+$E$4))</f>
        <v/>
      </c>
      <c r="F142"/>
      <c r="G142" s="25" t="str">
        <f>IF(ISBLANK(VLOOKUP($A142,Results!$B$4:$CJ$507,4+$G$4)),"",VLOOKUP($A142,Results!$B$4:$CJ$5199,4+$G$4))</f>
        <v/>
      </c>
      <c r="H142"/>
      <c r="I142" s="26" t="str">
        <f t="shared" si="2"/>
        <v/>
      </c>
      <c r="J142" s="21"/>
    </row>
    <row r="143" spans="1:10" ht="24.75" customHeight="1" x14ac:dyDescent="0.3">
      <c r="A143" s="80">
        <v>137</v>
      </c>
      <c r="B143" s="38" t="str">
        <f>IF(LEN(Results!C140)=0,"",Results!C140)</f>
        <v>Early Years</v>
      </c>
      <c r="C143" s="36" t="str">
        <f>IF(LEN(Results!E140)=0,"",Results!E140)</f>
        <v/>
      </c>
      <c r="D143" s="37" t="str">
        <f>IF(LEN(Results!D140)=0,"",Results!D140)</f>
        <v>EARLY YEARS</v>
      </c>
      <c r="E143" s="24" t="str">
        <f>IF(ISBLANK(VLOOKUP($A143,Results!$B$4:$CJ$507,4+$E$4)),"",VLOOKUP($A143,Results!$B$4:$CJ$507,4+$E$4))</f>
        <v/>
      </c>
      <c r="F143"/>
      <c r="G143" s="25" t="str">
        <f>IF(ISBLANK(VLOOKUP($A143,Results!$B$4:$CJ$507,4+$G$4)),"",VLOOKUP($A143,Results!$B$4:$CJ$5199,4+$G$4))</f>
        <v/>
      </c>
      <c r="H143"/>
      <c r="I143" s="26" t="str">
        <f t="shared" si="2"/>
        <v/>
      </c>
      <c r="J143" s="21"/>
    </row>
    <row r="144" spans="1:10" ht="24.75" customHeight="1" x14ac:dyDescent="0.3">
      <c r="A144" s="80">
        <v>138</v>
      </c>
      <c r="B144" s="38" t="str">
        <f>IF(LEN(Results!C141)=0,"",Results!C141)</f>
        <v>Early Years</v>
      </c>
      <c r="C144" s="39" t="str">
        <f>IF(LEN(Results!E141)=0,"",Results!E141)</f>
        <v/>
      </c>
      <c r="D144" s="79" t="str">
        <f>IF(LEN(Results!D141)=0,"",Results!D141)</f>
        <v>Kindergarten participation</v>
      </c>
      <c r="E144" s="24" t="str">
        <f>IF(ISBLANK(VLOOKUP($A144,Results!$B$4:$CJ$507,4+$E$4)),"",VLOOKUP($A144,Results!$B$4:$CJ$507,4+$E$4))</f>
        <v/>
      </c>
      <c r="F144"/>
      <c r="G144" s="25" t="str">
        <f>IF(ISBLANK(VLOOKUP($A144,Results!$B$4:$CJ$507,4+$G$4)),"",VLOOKUP($A144,Results!$B$4:$CJ$5199,4+$G$4))</f>
        <v/>
      </c>
      <c r="H144"/>
      <c r="I144" s="26" t="str">
        <f t="shared" si="2"/>
        <v/>
      </c>
      <c r="J144" s="21"/>
    </row>
    <row r="145" spans="1:10" ht="24.75" customHeight="1" x14ac:dyDescent="0.3">
      <c r="A145" s="80">
        <v>139</v>
      </c>
      <c r="B145" s="38" t="str">
        <f>IF(LEN(Results!C142)=0,"",Results!C142)</f>
        <v>Early Years</v>
      </c>
      <c r="C145" s="39" t="str">
        <f>IF(LEN(Results!E142)=0,"",Results!E142)</f>
        <v>Department of Education and Training</v>
      </c>
      <c r="D145" s="77" t="str">
        <f>IF(LEN(Results!D142)=0,"",Results!D142)</f>
        <v>Kindergarten Participation Rate, 2015</v>
      </c>
      <c r="E145" s="24">
        <f>IF(ISBLANK(VLOOKUP($A145,Results!$B$4:$CJ$507,4+$E$4)),"",VLOOKUP($A145,Results!$B$4:$CJ$507,4+$E$4))</f>
        <v>97.543859649122808</v>
      </c>
      <c r="F145"/>
      <c r="G145" s="25">
        <f>IF(ISBLANK(VLOOKUP($A145,Results!$B$4:$CJ$507,4+$G$4)),"",VLOOKUP($A145,Results!$B$4:$CJ$5199,4+$G$4))</f>
        <v>98.050270143293389</v>
      </c>
      <c r="H145"/>
      <c r="I145" s="26">
        <f t="shared" si="2"/>
        <v>-0.6</v>
      </c>
      <c r="J145" s="21"/>
    </row>
    <row r="146" spans="1:10" ht="24.75" customHeight="1" x14ac:dyDescent="0.3">
      <c r="A146" s="80">
        <v>140</v>
      </c>
      <c r="B146" s="38" t="str">
        <f>IF(LEN(Results!C143)=0,"",Results!C143)</f>
        <v>Early Years</v>
      </c>
      <c r="C146" s="39" t="str">
        <f>IF(LEN(Results!E143)=0,"",Results!E143)</f>
        <v>Department of Education and Training</v>
      </c>
      <c r="D146" s="77" t="str">
        <f>IF(LEN(Results!D143)=0,"",Results!D143)</f>
        <v>Percentage change in Kindergarten participation rate: 2008-2015</v>
      </c>
      <c r="E146" s="24">
        <f>IF(ISBLANK(VLOOKUP($A146,Results!$B$4:$CJ$507,4+$E$4)),"",VLOOKUP($A146,Results!$B$4:$CJ$507,4+$E$4))</f>
        <v>-11.291634884312218</v>
      </c>
      <c r="F146"/>
      <c r="G146" s="25">
        <f>IF(ISBLANK(VLOOKUP($A146,Results!$B$4:$CJ$507,4+$G$4)),"",VLOOKUP($A146,Results!$B$4:$CJ$5199,4+$G$4))</f>
        <v>6.1536120312621945</v>
      </c>
      <c r="H146"/>
      <c r="I146" s="26">
        <f t="shared" si="2"/>
        <v>-283.5</v>
      </c>
      <c r="J146" s="21"/>
    </row>
    <row r="147" spans="1:10" ht="24.75" customHeight="1" x14ac:dyDescent="0.3">
      <c r="A147" s="80">
        <v>141</v>
      </c>
      <c r="B147" s="38" t="str">
        <f>IF(LEN(Results!C144)=0,"",Results!C144)</f>
        <v>Early Years</v>
      </c>
      <c r="C147" s="39" t="str">
        <f>IF(LEN(Results!E144)=0,"",Results!E144)</f>
        <v>Victorian Child and Adolescent Monitoring System (DEECD)</v>
      </c>
      <c r="D147" s="77" t="str">
        <f>IF(LEN(Results!D144)=0,"",Results!D144)</f>
        <v>% Children whose parents are receiving the kinder fee subsidy 2012</v>
      </c>
      <c r="E147" s="24">
        <f>IF(ISBLANK(VLOOKUP($A147,Results!$B$4:$CJ$507,4+$E$4)),"",VLOOKUP($A147,Results!$B$4:$CJ$507,4+$E$4))</f>
        <v>49.180327868852459</v>
      </c>
      <c r="F147"/>
      <c r="G147" s="25">
        <f>IF(ISBLANK(VLOOKUP($A147,Results!$B$4:$CJ$507,4+$G$4)),"",VLOOKUP($A147,Results!$B$4:$CJ$5199,4+$G$4))</f>
        <v>24.642335766423358</v>
      </c>
      <c r="H147"/>
      <c r="I147" s="26">
        <f t="shared" si="2"/>
        <v>99.6</v>
      </c>
      <c r="J147" s="21"/>
    </row>
    <row r="148" spans="1:10" ht="24.75" customHeight="1" x14ac:dyDescent="0.3">
      <c r="A148" s="80">
        <v>142</v>
      </c>
      <c r="B148" s="38" t="str">
        <f>IF(LEN(Results!C145)=0,"",Results!C145)</f>
        <v>Early Years</v>
      </c>
      <c r="C148" s="39" t="str">
        <f>IF(LEN(Results!E145)=0,"",Results!E145)</f>
        <v/>
      </c>
      <c r="D148" s="77" t="str">
        <f>IF(LEN(Results!D145)=0,"",Results!D145)</f>
        <v/>
      </c>
      <c r="E148" s="24" t="str">
        <f>IF(ISBLANK(VLOOKUP($A148,Results!$B$4:$CJ$507,4+$E$4)),"",VLOOKUP($A148,Results!$B$4:$CJ$507,4+$E$4))</f>
        <v/>
      </c>
      <c r="F148"/>
      <c r="G148" s="25" t="str">
        <f>IF(ISBLANK(VLOOKUP($A148,Results!$B$4:$CJ$507,4+$G$4)),"",VLOOKUP($A148,Results!$B$4:$CJ$5199,4+$G$4))</f>
        <v/>
      </c>
      <c r="H148"/>
      <c r="I148" s="26" t="str">
        <f t="shared" si="2"/>
        <v/>
      </c>
      <c r="J148" s="21"/>
    </row>
    <row r="149" spans="1:10" ht="24.75" customHeight="1" x14ac:dyDescent="0.3">
      <c r="A149" s="80">
        <v>143</v>
      </c>
      <c r="B149" s="38" t="str">
        <f>IF(LEN(Results!C146)=0,"",Results!C146)</f>
        <v>Early Years</v>
      </c>
      <c r="C149" s="39" t="str">
        <f>IF(LEN(Results!E146)=0,"",Results!E146)</f>
        <v/>
      </c>
      <c r="D149" s="77" t="str">
        <f>IF(LEN(Results!D146)=0,"",Results!D146)</f>
        <v/>
      </c>
      <c r="E149" s="24" t="str">
        <f>IF(ISBLANK(VLOOKUP($A149,Results!$B$4:$CJ$507,4+$E$4)),"",VLOOKUP($A149,Results!$B$4:$CJ$507,4+$E$4))</f>
        <v/>
      </c>
      <c r="F149"/>
      <c r="G149" s="25" t="str">
        <f>IF(ISBLANK(VLOOKUP($A149,Results!$B$4:$CJ$507,4+$G$4)),"",VLOOKUP($A149,Results!$B$4:$CJ$5199,4+$G$4))</f>
        <v/>
      </c>
      <c r="H149"/>
      <c r="I149" s="26" t="str">
        <f t="shared" si="2"/>
        <v/>
      </c>
      <c r="J149" s="21"/>
    </row>
    <row r="150" spans="1:10" ht="24.75" customHeight="1" x14ac:dyDescent="0.3">
      <c r="A150" s="80">
        <v>144</v>
      </c>
      <c r="B150" s="38" t="str">
        <f>IF(LEN(Results!C147)=0,"",Results!C147)</f>
        <v>Early Years</v>
      </c>
      <c r="C150" s="39" t="str">
        <f>IF(LEN(Results!E147)=0,"",Results!E147)</f>
        <v/>
      </c>
      <c r="D150" s="77" t="str">
        <f>IF(LEN(Results!D147)=0,"",Results!D147)</f>
        <v/>
      </c>
      <c r="E150" s="24" t="str">
        <f>IF(ISBLANK(VLOOKUP($A150,Results!$B$4:$CJ$507,4+$E$4)),"",VLOOKUP($A150,Results!$B$4:$CJ$507,4+$E$4))</f>
        <v/>
      </c>
      <c r="F150"/>
      <c r="G150" s="25" t="str">
        <f>IF(ISBLANK(VLOOKUP($A150,Results!$B$4:$CJ$507,4+$G$4)),"",VLOOKUP($A150,Results!$B$4:$CJ$5199,4+$G$4))</f>
        <v/>
      </c>
      <c r="H150"/>
      <c r="I150" s="26" t="str">
        <f t="shared" si="2"/>
        <v/>
      </c>
      <c r="J150" s="21"/>
    </row>
    <row r="151" spans="1:10" ht="24.75" customHeight="1" x14ac:dyDescent="0.3">
      <c r="A151" s="80">
        <v>145</v>
      </c>
      <c r="B151" s="38" t="str">
        <f>IF(LEN(Results!C148)=0,"",Results!C148)</f>
        <v>Early Years</v>
      </c>
      <c r="C151" s="39" t="str">
        <f>IF(LEN(Results!E148)=0,"",Results!E148)</f>
        <v/>
      </c>
      <c r="D151" s="79" t="str">
        <f>IF(LEN(Results!D148)=0,"",Results!D148)</f>
        <v>Child abuse</v>
      </c>
      <c r="E151" s="24" t="str">
        <f>IF(ISBLANK(VLOOKUP($A151,Results!$B$4:$CJ$507,4+$E$4)),"",VLOOKUP($A151,Results!$B$4:$CJ$507,4+$E$4))</f>
        <v/>
      </c>
      <c r="F151"/>
      <c r="G151" s="25" t="str">
        <f>IF(ISBLANK(VLOOKUP($A151,Results!$B$4:$CJ$507,4+$G$4)),"",VLOOKUP($A151,Results!$B$4:$CJ$5199,4+$G$4))</f>
        <v/>
      </c>
      <c r="H151"/>
      <c r="I151" s="26" t="str">
        <f t="shared" si="2"/>
        <v/>
      </c>
      <c r="J151" s="21"/>
    </row>
    <row r="152" spans="1:10" ht="24.75" customHeight="1" x14ac:dyDescent="0.3">
      <c r="A152" s="80">
        <v>146</v>
      </c>
      <c r="B152" s="38" t="str">
        <f>IF(LEN(Results!C149)=0,"",Results!C149)</f>
        <v>Early Years</v>
      </c>
      <c r="C152" s="39" t="str">
        <f>IF(LEN(Results!E149)=0,"",Results!E149)</f>
        <v>Dept. Health and Human Service Profiles 2014</v>
      </c>
      <c r="D152" s="77" t="str">
        <f>IF(LEN(Results!D149)=0,"",Results!D149)</f>
        <v xml:space="preserve"> Child protection investigations completed per 1,000 eligible pop., 2014</v>
      </c>
      <c r="E152" s="24">
        <f>IF(ISBLANK(VLOOKUP($A152,Results!$B$4:$CJ$507,4+$E$4)),"",VLOOKUP($A152,Results!$B$4:$CJ$507,4+$E$4))</f>
        <v>26.6</v>
      </c>
      <c r="F152"/>
      <c r="G152" s="25">
        <f>IF(ISBLANK(VLOOKUP($A152,Results!$B$4:$CJ$507,4+$G$4)),"",VLOOKUP($A152,Results!$B$4:$CJ$5199,4+$G$4))</f>
        <v>16.399999999999999</v>
      </c>
      <c r="H152"/>
      <c r="I152" s="26">
        <f t="shared" si="2"/>
        <v>62.2</v>
      </c>
      <c r="J152" s="21"/>
    </row>
    <row r="153" spans="1:10" ht="24.75" customHeight="1" x14ac:dyDescent="0.3">
      <c r="A153" s="80">
        <v>147</v>
      </c>
      <c r="B153" s="38" t="str">
        <f>IF(LEN(Results!C150)=0,"",Results!C150)</f>
        <v>Early Years</v>
      </c>
      <c r="C153" s="39" t="str">
        <f>IF(LEN(Results!E150)=0,"",Results!E150)</f>
        <v>Department of Human Services</v>
      </c>
      <c r="D153" s="77" t="str">
        <f>IF(LEN(Results!D150)=0,"",Results!D150)</f>
        <v>Child abuse substantiations per 1,000 children aged 0-17 years, 2010/11</v>
      </c>
      <c r="E153" s="24">
        <f>IF(ISBLANK(VLOOKUP($A153,Results!$B$4:$CJ$507,4+$E$4)),"",VLOOKUP($A153,Results!$B$4:$CJ$507,4+$E$4))</f>
        <v>9.7663730371505171</v>
      </c>
      <c r="F153"/>
      <c r="G153" s="25">
        <f>IF(ISBLANK(VLOOKUP($A153,Results!$B$4:$CJ$507,4+$G$4)),"",VLOOKUP($A153,Results!$B$4:$CJ$5199,4+$G$4))</f>
        <v>6.680356439494445</v>
      </c>
      <c r="H153"/>
      <c r="I153" s="26">
        <f t="shared" si="2"/>
        <v>46.2</v>
      </c>
      <c r="J153" s="21"/>
    </row>
    <row r="154" spans="1:10" ht="24.75" customHeight="1" x14ac:dyDescent="0.3">
      <c r="A154" s="80">
        <v>148</v>
      </c>
      <c r="B154" s="38" t="str">
        <f>IF(LEN(Results!C151)=0,"",Results!C151)</f>
        <v>Early Years</v>
      </c>
      <c r="C154" s="39" t="str">
        <f>IF(LEN(Results!E151)=0,"",Results!E151)</f>
        <v>Dept. Health and Human Service Profiles 2014</v>
      </c>
      <c r="D154" s="77" t="str">
        <f>IF(LEN(Results!D151)=0,"",Results!D151)</f>
        <v>Child protection substantiations per 1,000 eligible pop., 2014</v>
      </c>
      <c r="E154" s="24">
        <f>IF(ISBLANK(VLOOKUP($A154,Results!$B$4:$CJ$507,4+$E$4)),"",VLOOKUP($A154,Results!$B$4:$CJ$507,4+$E$4))</f>
        <v>14.1</v>
      </c>
      <c r="F154"/>
      <c r="G154" s="25">
        <f>IF(ISBLANK(VLOOKUP($A154,Results!$B$4:$CJ$507,4+$G$4)),"",VLOOKUP($A154,Results!$B$4:$CJ$5199,4+$G$4))</f>
        <v>9.1999999999999993</v>
      </c>
      <c r="H154"/>
      <c r="I154" s="26">
        <f t="shared" si="2"/>
        <v>53.300000000000004</v>
      </c>
      <c r="J154" s="21"/>
    </row>
    <row r="155" spans="1:10" ht="24.75" customHeight="1" x14ac:dyDescent="0.3">
      <c r="A155" s="80">
        <v>149</v>
      </c>
      <c r="B155" s="38" t="str">
        <f>IF(LEN(Results!C152)=0,"",Results!C152)</f>
        <v>Early Years</v>
      </c>
      <c r="C155" s="39" t="str">
        <f>IF(LEN(Results!E152)=0,"",Results!E152)</f>
        <v>Department of Human Services</v>
      </c>
      <c r="D155" s="77" t="str">
        <f>IF(LEN(Results!D152)=0,"",Results!D152)</f>
        <v>Children on child protection orders per 1000 children aged 0-17 years, 2010</v>
      </c>
      <c r="E155" s="24">
        <f>IF(ISBLANK(VLOOKUP($A155,Results!$B$4:$CJ$507,4+$E$4)),"",VLOOKUP($A155,Results!$B$4:$CJ$507,4+$E$4))</f>
        <v>16.085790884718499</v>
      </c>
      <c r="F155"/>
      <c r="G155" s="25">
        <f>IF(ISBLANK(VLOOKUP($A155,Results!$B$4:$CJ$507,4+$G$4)),"",VLOOKUP($A155,Results!$B$4:$CJ$5199,4+$G$4))</f>
        <v>5.3685114349705572</v>
      </c>
      <c r="H155"/>
      <c r="I155" s="26">
        <f t="shared" si="2"/>
        <v>199.7</v>
      </c>
      <c r="J155" s="21"/>
    </row>
    <row r="156" spans="1:10" s="21" customFormat="1" ht="24.75" customHeight="1" x14ac:dyDescent="0.3">
      <c r="A156" s="80">
        <v>150</v>
      </c>
      <c r="B156" s="38" t="str">
        <f>IF(LEN(Results!C153)=0,"",Results!C153)</f>
        <v>Early Years</v>
      </c>
      <c r="C156" s="39" t="str">
        <f>IF(LEN(Results!E153)=0,"",Results!E153)</f>
        <v>Dept. Health and Human Service Profiles 2014</v>
      </c>
      <c r="D156" s="77" t="str">
        <f>IF(LEN(Results!D153)=0,"",Results!D153)</f>
        <v>Number of Child FIRST assessments per 1,000 eligible pop., 2014</v>
      </c>
      <c r="E156" s="24">
        <f>IF(ISBLANK(VLOOKUP($A156,Results!$B$4:$CJ$507,4+$E$4)),"",VLOOKUP($A156,Results!$B$4:$CJ$507,4+$E$4))</f>
        <v>14.4</v>
      </c>
      <c r="F156"/>
      <c r="G156" s="25">
        <f>IF(ISBLANK(VLOOKUP($A156,Results!$B$4:$CJ$507,4+$G$4)),"",VLOOKUP($A156,Results!$B$4:$CJ$5199,4+$G$4))</f>
        <v>9.3000000000000007</v>
      </c>
      <c r="H156"/>
      <c r="I156" s="26">
        <f t="shared" si="2"/>
        <v>54.9</v>
      </c>
    </row>
    <row r="157" spans="1:10" ht="24.75" customHeight="1" x14ac:dyDescent="0.3">
      <c r="A157" s="80">
        <v>151</v>
      </c>
      <c r="B157" s="38" t="str">
        <f>IF(LEN(Results!C154)=0,"",Results!C154)</f>
        <v>Early Years</v>
      </c>
      <c r="C157" s="39" t="str">
        <f>IF(LEN(Results!E154)=0,"",Results!E154)</f>
        <v/>
      </c>
      <c r="D157" s="77" t="str">
        <f>IF(LEN(Results!D154)=0,"",Results!D154)</f>
        <v/>
      </c>
      <c r="E157" s="24" t="str">
        <f>IF(ISBLANK(VLOOKUP($A157,Results!$B$4:$CJ$507,4+$E$4)),"",VLOOKUP($A157,Results!$B$4:$CJ$507,4+$E$4))</f>
        <v/>
      </c>
      <c r="F157"/>
      <c r="G157" s="25" t="str">
        <f>IF(ISBLANK(VLOOKUP($A157,Results!$B$4:$CJ$507,4+$G$4)),"",VLOOKUP($A157,Results!$B$4:$CJ$5199,4+$G$4))</f>
        <v/>
      </c>
      <c r="H157"/>
      <c r="I157" s="26" t="str">
        <f t="shared" si="2"/>
        <v/>
      </c>
      <c r="J157" s="21"/>
    </row>
    <row r="158" spans="1:10" ht="24.75" customHeight="1" x14ac:dyDescent="0.3">
      <c r="A158" s="80">
        <v>152</v>
      </c>
      <c r="B158" s="38" t="str">
        <f>IF(LEN(Results!C155)=0,"",Results!C155)</f>
        <v>Early Years</v>
      </c>
      <c r="C158" s="39" t="str">
        <f>IF(LEN(Results!E155)=0,"",Results!E155)</f>
        <v/>
      </c>
      <c r="D158" s="77" t="str">
        <f>IF(LEN(Results!D155)=0,"",Results!D155)</f>
        <v/>
      </c>
      <c r="E158" s="24" t="str">
        <f>IF(ISBLANK(VLOOKUP($A158,Results!$B$4:$CJ$507,4+$E$4)),"",VLOOKUP($A158,Results!$B$4:$CJ$507,4+$E$4))</f>
        <v/>
      </c>
      <c r="F158"/>
      <c r="G158" s="25" t="str">
        <f>IF(ISBLANK(VLOOKUP($A158,Results!$B$4:$CJ$507,4+$G$4)),"",VLOOKUP($A158,Results!$B$4:$CJ$5199,4+$G$4))</f>
        <v/>
      </c>
      <c r="H158"/>
      <c r="I158" s="26" t="str">
        <f t="shared" si="2"/>
        <v/>
      </c>
      <c r="J158" s="21"/>
    </row>
    <row r="159" spans="1:10" ht="24.75" customHeight="1" x14ac:dyDescent="0.3">
      <c r="A159" s="80">
        <v>153</v>
      </c>
      <c r="B159" s="38" t="str">
        <f>IF(LEN(Results!C156)=0,"",Results!C156)</f>
        <v>Education</v>
      </c>
      <c r="C159" s="36" t="str">
        <f>IF(LEN(Results!E156)=0,"",Results!E156)</f>
        <v/>
      </c>
      <c r="D159" s="37" t="str">
        <f>IF(LEN(Results!D156)=0,"",Results!D156)</f>
        <v>EDUCATION - Primary onwards</v>
      </c>
      <c r="E159" s="24" t="str">
        <f>IF(ISBLANK(VLOOKUP($A159,Results!$B$4:$CJ$507,4+$E$4)),"",VLOOKUP($A159,Results!$B$4:$CJ$507,4+$E$4))</f>
        <v/>
      </c>
      <c r="F159"/>
      <c r="G159" s="25" t="str">
        <f>IF(ISBLANK(VLOOKUP($A159,Results!$B$4:$CJ$507,4+$G$4)),"",VLOOKUP($A159,Results!$B$4:$CJ$5199,4+$G$4))</f>
        <v/>
      </c>
      <c r="H159"/>
      <c r="I159" s="26" t="str">
        <f t="shared" si="2"/>
        <v/>
      </c>
      <c r="J159" s="21"/>
    </row>
    <row r="160" spans="1:10" ht="24.75" customHeight="1" x14ac:dyDescent="0.3">
      <c r="A160" s="80">
        <v>154</v>
      </c>
      <c r="B160" s="38" t="str">
        <f>IF(LEN(Results!C157)=0,"",Results!C157)</f>
        <v>Education</v>
      </c>
      <c r="C160" s="39" t="str">
        <f>IF(LEN(Results!E157)=0,"",Results!E157)</f>
        <v/>
      </c>
      <c r="D160" s="79" t="str">
        <f>IF(LEN(Results!D157)=0,"",Results!D157)</f>
        <v>Behavioral or developmental concerns</v>
      </c>
      <c r="E160" s="24" t="str">
        <f>IF(ISBLANK(VLOOKUP($A160,Results!$B$4:$CJ$507,4+$E$4)),"",VLOOKUP($A160,Results!$B$4:$CJ$507,4+$E$4))</f>
        <v/>
      </c>
      <c r="F160"/>
      <c r="G160" s="25" t="str">
        <f>IF(ISBLANK(VLOOKUP($A160,Results!$B$4:$CJ$507,4+$G$4)),"",VLOOKUP($A160,Results!$B$4:$CJ$5199,4+$G$4))</f>
        <v/>
      </c>
      <c r="H160"/>
      <c r="I160" s="26" t="str">
        <f t="shared" si="2"/>
        <v/>
      </c>
      <c r="J160" s="21"/>
    </row>
    <row r="161" spans="1:10" ht="24.75" customHeight="1" x14ac:dyDescent="0.3">
      <c r="A161" s="80">
        <v>155</v>
      </c>
      <c r="B161" s="38" t="str">
        <f>IF(LEN(Results!C158)=0,"",Results!C158)</f>
        <v>Education</v>
      </c>
      <c r="C161" s="39" t="str">
        <f>IF(LEN(Results!E158)=0,"",Results!E158)</f>
        <v>Dept. Health and Human Service Profiles 2014</v>
      </c>
      <c r="D161" s="77" t="str">
        <f>IF(LEN(Results!D158)=0,"",Results!D158)</f>
        <v>% of children with emotional or behavioral problems at school entry, 2014</v>
      </c>
      <c r="E161" s="24" t="str">
        <f>IF(ISBLANK(VLOOKUP($A161,Results!$B$4:$CJ$507,4+$E$4)),"",VLOOKUP($A161,Results!$B$4:$CJ$507,4+$E$4))</f>
        <v/>
      </c>
      <c r="F161"/>
      <c r="G161" s="25">
        <f>IF(ISBLANK(VLOOKUP($A161,Results!$B$4:$CJ$507,4+$G$4)),"",VLOOKUP($A161,Results!$B$4:$CJ$5199,4+$G$4))</f>
        <v>3.9</v>
      </c>
      <c r="H161"/>
      <c r="I161" s="26" t="str">
        <f t="shared" si="2"/>
        <v/>
      </c>
      <c r="J161" s="21"/>
    </row>
    <row r="162" spans="1:10" ht="24.75" customHeight="1" x14ac:dyDescent="0.3">
      <c r="A162" s="80">
        <v>156</v>
      </c>
      <c r="B162" s="38" t="str">
        <f>IF(LEN(Results!C159)=0,"",Results!C159)</f>
        <v>Education</v>
      </c>
      <c r="C162" s="39" t="str">
        <f>IF(LEN(Results!E159)=0,"",Results!E159)</f>
        <v/>
      </c>
      <c r="D162" s="77" t="str">
        <f>IF(LEN(Results!D159)=0,"",Results!D159)</f>
        <v/>
      </c>
      <c r="E162" s="24" t="str">
        <f>IF(ISBLANK(VLOOKUP($A162,Results!$B$4:$CJ$507,4+$E$4)),"",VLOOKUP($A162,Results!$B$4:$CJ$507,4+$E$4))</f>
        <v/>
      </c>
      <c r="F162"/>
      <c r="G162" s="25" t="str">
        <f>IF(ISBLANK(VLOOKUP($A162,Results!$B$4:$CJ$507,4+$G$4)),"",VLOOKUP($A162,Results!$B$4:$CJ$5199,4+$G$4))</f>
        <v/>
      </c>
      <c r="H162"/>
      <c r="I162" s="26" t="str">
        <f t="shared" si="2"/>
        <v/>
      </c>
      <c r="J162" s="21"/>
    </row>
    <row r="163" spans="1:10" ht="24.75" customHeight="1" x14ac:dyDescent="0.3">
      <c r="A163" s="80">
        <v>157</v>
      </c>
      <c r="B163" s="38" t="str">
        <f>IF(LEN(Results!C160)=0,"",Results!C160)</f>
        <v>Education</v>
      </c>
      <c r="C163" s="39" t="str">
        <f>IF(LEN(Results!E160)=0,"",Results!E160)</f>
        <v>Department of Education and Training</v>
      </c>
      <c r="D163" s="77" t="str">
        <f>IF(LEN(Results!D160)=0,"",Results!D160)</f>
        <v>Number of children who scored 17 or above on the total difficulties scale of the Strengths and Difficulties Questionnaire (SDQ) in School Entrant Health Questionnaire (SEHQ), 2015</v>
      </c>
      <c r="E163" s="24">
        <f>IF(ISBLANK(VLOOKUP($A163,Results!$B$4:$CJ$507,4+$E$4)),"",VLOOKUP($A163,Results!$B$4:$CJ$507,4+$E$4))</f>
        <v>6.7924528301886795</v>
      </c>
      <c r="F163"/>
      <c r="G163" s="25">
        <f>IF(ISBLANK(VLOOKUP($A163,Results!$B$4:$CJ$507,4+$G$4)),"",VLOOKUP($A163,Results!$B$4:$CJ$5199,4+$G$4))</f>
        <v>4.5949958930940795</v>
      </c>
      <c r="H163"/>
      <c r="I163" s="26">
        <f t="shared" si="2"/>
        <v>47.9</v>
      </c>
      <c r="J163" s="21"/>
    </row>
    <row r="164" spans="1:10" ht="24.75" customHeight="1" x14ac:dyDescent="0.3">
      <c r="A164" s="80">
        <v>158</v>
      </c>
      <c r="B164" s="38" t="str">
        <f>IF(LEN(Results!C161)=0,"",Results!C161)</f>
        <v>Education</v>
      </c>
      <c r="C164" s="39" t="str">
        <f>IF(LEN(Results!E161)=0,"",Results!E161)</f>
        <v>Dept. Education &amp; Training 2015</v>
      </c>
      <c r="D164" s="77" t="str">
        <f>IF(LEN(Results!D161)=0,"",Results!D161)</f>
        <v>% children at school entry whose parents report high levels of family stress in the past month 2015</v>
      </c>
      <c r="E164" s="24">
        <f>IF(ISBLANK(VLOOKUP($A164,Results!$B$4:$CJ$507,4+$E$4)),"",VLOOKUP($A164,Results!$B$4:$CJ$507,4+$E$4))</f>
        <v>10.566037735849058</v>
      </c>
      <c r="F164"/>
      <c r="G164" s="25">
        <f>IF(ISBLANK(VLOOKUP($A164,Results!$B$4:$CJ$507,4+$G$4)),"",VLOOKUP($A164,Results!$B$4:$CJ$5199,4+$G$4))</f>
        <v>11.429271133265601</v>
      </c>
      <c r="H164"/>
      <c r="I164" s="26">
        <f t="shared" si="2"/>
        <v>-7.6</v>
      </c>
      <c r="J164" s="21"/>
    </row>
    <row r="165" spans="1:10" ht="24.75" customHeight="1" x14ac:dyDescent="0.3">
      <c r="A165" s="80">
        <v>159</v>
      </c>
      <c r="B165" s="38" t="str">
        <f>IF(LEN(Results!C162)=0,"",Results!C162)</f>
        <v/>
      </c>
      <c r="C165" s="39" t="str">
        <f>IF(LEN(Results!E162)=0,"",Results!E162)</f>
        <v/>
      </c>
      <c r="D165" s="77" t="str">
        <f>IF(LEN(Results!D162)=0,"",Results!D162)</f>
        <v/>
      </c>
      <c r="E165" s="24" t="str">
        <f>IF(ISBLANK(VLOOKUP($A165,Results!$B$4:$CJ$507,4+$E$4)),"",VLOOKUP($A165,Results!$B$4:$CJ$507,4+$E$4))</f>
        <v/>
      </c>
      <c r="F165"/>
      <c r="G165" s="25" t="str">
        <f>IF(ISBLANK(VLOOKUP($A165,Results!$B$4:$CJ$507,4+$G$4)),"",VLOOKUP($A165,Results!$B$4:$CJ$5199,4+$G$4))</f>
        <v/>
      </c>
      <c r="H165"/>
      <c r="I165" s="26" t="str">
        <f t="shared" si="2"/>
        <v/>
      </c>
      <c r="J165" s="21"/>
    </row>
    <row r="166" spans="1:10" ht="24.75" customHeight="1" x14ac:dyDescent="0.3">
      <c r="A166" s="80">
        <v>160</v>
      </c>
      <c r="B166" s="38" t="str">
        <f>IF(LEN(Results!C163)=0,"",Results!C163)</f>
        <v>Education</v>
      </c>
      <c r="C166" s="39" t="str">
        <f>IF(LEN(Results!E163)=0,"",Results!E163)</f>
        <v/>
      </c>
      <c r="D166" s="77" t="str">
        <f>IF(LEN(Results!D163)=0,"",Results!D163)</f>
        <v/>
      </c>
      <c r="E166" s="24" t="str">
        <f>IF(ISBLANK(VLOOKUP($A166,Results!$B$4:$CJ$507,4+$E$4)),"",VLOOKUP($A166,Results!$B$4:$CJ$507,4+$E$4))</f>
        <v/>
      </c>
      <c r="F166"/>
      <c r="G166" s="25" t="str">
        <f>IF(ISBLANK(VLOOKUP($A166,Results!$B$4:$CJ$507,4+$G$4)),"",VLOOKUP($A166,Results!$B$4:$CJ$5199,4+$G$4))</f>
        <v/>
      </c>
      <c r="H166"/>
      <c r="I166" s="26" t="str">
        <f t="shared" si="2"/>
        <v/>
      </c>
      <c r="J166" s="21"/>
    </row>
    <row r="167" spans="1:10" ht="24.75" customHeight="1" x14ac:dyDescent="0.3">
      <c r="A167" s="80">
        <v>161</v>
      </c>
      <c r="B167" s="38" t="str">
        <f>IF(LEN(Results!C164)=0,"",Results!C164)</f>
        <v>Education</v>
      </c>
      <c r="C167" s="39" t="str">
        <f>IF(LEN(Results!E164)=0,"",Results!E164)</f>
        <v/>
      </c>
      <c r="D167" s="79" t="str">
        <f>IF(LEN(Results!D164)=0,"",Results!D164)</f>
        <v>Bullying &amp; affiliation with school</v>
      </c>
      <c r="E167" s="24" t="str">
        <f>IF(ISBLANK(VLOOKUP($A167,Results!$B$4:$CJ$507,4+$E$4)),"",VLOOKUP($A167,Results!$B$4:$CJ$507,4+$E$4))</f>
        <v/>
      </c>
      <c r="F167"/>
      <c r="G167" s="25" t="str">
        <f>IF(ISBLANK(VLOOKUP($A167,Results!$B$4:$CJ$507,4+$G$4)),"",VLOOKUP($A167,Results!$B$4:$CJ$5199,4+$G$4))</f>
        <v/>
      </c>
      <c r="H167"/>
      <c r="I167" s="26" t="str">
        <f t="shared" si="2"/>
        <v/>
      </c>
    </row>
    <row r="168" spans="1:10" ht="24.75" customHeight="1" x14ac:dyDescent="0.3">
      <c r="A168" s="80">
        <v>162</v>
      </c>
      <c r="B168" s="38" t="str">
        <f>IF(LEN(Results!C165)=0,"",Results!C165)</f>
        <v>Education</v>
      </c>
      <c r="C168" s="39" t="str">
        <f>IF(LEN(Results!E165)=0,"",Results!E165)</f>
        <v>Victorian Child and Adolescent Monitoring System (DEECD)</v>
      </c>
      <c r="D168" s="77" t="str">
        <f>IF(LEN(Results!D165)=0,"",Results!D165)</f>
        <v>% Students at years 5/6 who report being bullied 2018</v>
      </c>
      <c r="E168" s="24">
        <f>IF(ISBLANK(VLOOKUP($A168,Results!$B$4:$CJ$507,4+$E$4)),"",VLOOKUP($A168,Results!$B$4:$CJ$507,4+$E$4))</f>
        <v>20.055710306406684</v>
      </c>
      <c r="F168"/>
      <c r="G168" s="25">
        <f>IF(ISBLANK(VLOOKUP($A168,Results!$B$4:$CJ$507,4+$G$4)),"",VLOOKUP($A168,Results!$B$4:$CJ$5199,4+$G$4))</f>
        <v>14.918971672188409</v>
      </c>
      <c r="H168"/>
      <c r="I168" s="26">
        <f t="shared" si="2"/>
        <v>34.5</v>
      </c>
    </row>
    <row r="169" spans="1:10" ht="24.75" customHeight="1" x14ac:dyDescent="0.3">
      <c r="A169" s="80">
        <v>163</v>
      </c>
      <c r="B169" s="38" t="str">
        <f>IF(LEN(Results!C166)=0,"",Results!C166)</f>
        <v>Education</v>
      </c>
      <c r="C169" s="39" t="str">
        <f>IF(LEN(Results!E166)=0,"",Results!E166)</f>
        <v>Victorian Child and Adolescent Monitoring System (DEECD)</v>
      </c>
      <c r="D169" s="77" t="str">
        <f>IF(LEN(Results!D166)=0,"",Results!D166)</f>
        <v>% Students at years  7-9, who report being bullied 2018</v>
      </c>
      <c r="E169" s="24">
        <f>IF(ISBLANK(VLOOKUP($A169,Results!$B$4:$CJ$507,4+$E$4)),"",VLOOKUP($A169,Results!$B$4:$CJ$507,4+$E$4))</f>
        <v>29.045643153526974</v>
      </c>
      <c r="F169"/>
      <c r="G169" s="25">
        <f>IF(ISBLANK(VLOOKUP($A169,Results!$B$4:$CJ$507,4+$G$4)),"",VLOOKUP($A169,Results!$B$4:$CJ$5199,4+$G$4))</f>
        <v>20.363210310486231</v>
      </c>
      <c r="H169"/>
      <c r="I169" s="26">
        <f t="shared" si="2"/>
        <v>42.7</v>
      </c>
    </row>
    <row r="170" spans="1:10" ht="24.75" customHeight="1" x14ac:dyDescent="0.3">
      <c r="A170" s="80">
        <v>164</v>
      </c>
      <c r="B170" s="38" t="str">
        <f>IF(LEN(Results!C167)=0,"",Results!C167)</f>
        <v>Education</v>
      </c>
      <c r="C170" s="39" t="str">
        <f>IF(LEN(Results!E167)=0,"",Results!E167)</f>
        <v>Victorian Child and Adolescent Monitoring System (DEECD)</v>
      </c>
      <c r="D170" s="77" t="str">
        <f>IF(LEN(Results!D167)=0,"",Results!D167)</f>
        <v>% Children who did not report feeling connected to school in years 5/6 2015</v>
      </c>
      <c r="E170" s="24">
        <f>IF(ISBLANK(VLOOKUP($A170,Results!$B$4:$CJ$507,4+$E$4)),"",VLOOKUP($A170,Results!$B$4:$CJ$507,4+$E$4))</f>
        <v>18.400000000000006</v>
      </c>
      <c r="F170"/>
      <c r="G170" s="25">
        <f>IF(ISBLANK(VLOOKUP($A170,Results!$B$4:$CJ$507,4+$G$4)),"",VLOOKUP($A170,Results!$B$4:$CJ$5199,4+$G$4))</f>
        <v>14.161853428869136</v>
      </c>
      <c r="H170"/>
      <c r="I170" s="26">
        <f t="shared" si="2"/>
        <v>30</v>
      </c>
    </row>
    <row r="171" spans="1:10" ht="24.75" customHeight="1" x14ac:dyDescent="0.3">
      <c r="A171" s="80">
        <v>165</v>
      </c>
      <c r="B171" s="38" t="str">
        <f>IF(LEN(Results!C168)=0,"",Results!C168)</f>
        <v>Education</v>
      </c>
      <c r="C171" s="39" t="str">
        <f>IF(LEN(Results!E168)=0,"",Results!E168)</f>
        <v>Victorian Child and Adolescent Monitoring System (DEECD)</v>
      </c>
      <c r="D171" s="77" t="str">
        <f>IF(LEN(Results!D168)=0,"",Results!D168)</f>
        <v>% Children who did not report feeling connected to school in years 7-9 2015</v>
      </c>
      <c r="E171" s="24">
        <f>IF(ISBLANK(VLOOKUP($A171,Results!$B$4:$CJ$507,4+$E$4)),"",VLOOKUP($A171,Results!$B$4:$CJ$507,4+$E$4))</f>
        <v>41.5</v>
      </c>
      <c r="F171"/>
      <c r="G171" s="25">
        <f>IF(ISBLANK(VLOOKUP($A171,Results!$B$4:$CJ$507,4+$G$4)),"",VLOOKUP($A171,Results!$B$4:$CJ$5199,4+$G$4))</f>
        <v>38.290118679050565</v>
      </c>
      <c r="H171"/>
      <c r="I171" s="26">
        <f t="shared" si="2"/>
        <v>8.4</v>
      </c>
      <c r="J171" s="21"/>
    </row>
    <row r="172" spans="1:10" ht="24.75" customHeight="1" x14ac:dyDescent="0.3">
      <c r="A172" s="80">
        <v>166</v>
      </c>
      <c r="B172" s="38" t="str">
        <f>IF(LEN(Results!C169)=0,"",Results!C169)</f>
        <v/>
      </c>
      <c r="C172" s="39" t="str">
        <f>IF(LEN(Results!E169)=0,"",Results!E169)</f>
        <v/>
      </c>
      <c r="D172" s="77" t="str">
        <f>IF(LEN(Results!D169)=0,"",Results!D169)</f>
        <v/>
      </c>
      <c r="E172" s="24" t="str">
        <f>IF(ISBLANK(VLOOKUP($A172,Results!$B$4:$CJ$507,4+$E$4)),"",VLOOKUP($A172,Results!$B$4:$CJ$507,4+$E$4))</f>
        <v/>
      </c>
      <c r="F172"/>
      <c r="G172" s="25" t="str">
        <f>IF(ISBLANK(VLOOKUP($A172,Results!$B$4:$CJ$507,4+$G$4)),"",VLOOKUP($A172,Results!$B$4:$CJ$5199,4+$G$4))</f>
        <v/>
      </c>
      <c r="H172"/>
      <c r="I172" s="26" t="str">
        <f t="shared" si="2"/>
        <v/>
      </c>
      <c r="J172" s="21"/>
    </row>
    <row r="173" spans="1:10" x14ac:dyDescent="0.3">
      <c r="A173" s="80">
        <v>167</v>
      </c>
      <c r="B173" s="38" t="str">
        <f>IF(LEN(Results!C170)=0,"",Results!C170)</f>
        <v>Education</v>
      </c>
      <c r="C173" s="39" t="str">
        <f>IF(LEN(Results!E170)=0,"",Results!E170)</f>
        <v/>
      </c>
      <c r="D173" s="77" t="str">
        <f>IF(LEN(Results!D170)=0,"",Results!D170)</f>
        <v/>
      </c>
      <c r="E173" s="24" t="str">
        <f>IF(ISBLANK(VLOOKUP($A173,Results!$B$4:$CJ$507,4+$E$4)),"",VLOOKUP($A173,Results!$B$4:$CJ$507,4+$E$4))</f>
        <v/>
      </c>
      <c r="F173"/>
      <c r="G173" s="25" t="str">
        <f>IF(ISBLANK(VLOOKUP($A173,Results!$B$4:$CJ$507,4+$G$4)),"",VLOOKUP($A173,Results!$B$4:$CJ$5199,4+$G$4))</f>
        <v/>
      </c>
      <c r="H173"/>
      <c r="I173" s="26" t="str">
        <f t="shared" si="2"/>
        <v/>
      </c>
      <c r="J173" s="21"/>
    </row>
    <row r="174" spans="1:10" ht="24.75" customHeight="1" x14ac:dyDescent="0.3">
      <c r="A174" s="80">
        <v>168</v>
      </c>
      <c r="B174" s="38" t="str">
        <f>IF(LEN(Results!C171)=0,"",Results!C171)</f>
        <v>Education</v>
      </c>
      <c r="C174" s="39" t="str">
        <f>IF(LEN(Results!E171)=0,"",Results!E171)</f>
        <v/>
      </c>
      <c r="D174" s="79" t="str">
        <f>IF(LEN(Results!D171)=0,"",Results!D171)</f>
        <v/>
      </c>
      <c r="E174" s="24" t="str">
        <f>IF(ISBLANK(VLOOKUP($A174,Results!$B$4:$CJ$507,4+$E$4)),"",VLOOKUP($A174,Results!$B$4:$CJ$507,4+$E$4))</f>
        <v/>
      </c>
      <c r="F174"/>
      <c r="G174" s="25" t="str">
        <f>IF(ISBLANK(VLOOKUP($A174,Results!$B$4:$CJ$507,4+$G$4)),"",VLOOKUP($A174,Results!$B$4:$CJ$5199,4+$G$4))</f>
        <v/>
      </c>
      <c r="H174"/>
      <c r="I174" s="26" t="str">
        <f t="shared" si="2"/>
        <v/>
      </c>
      <c r="J174" s="21"/>
    </row>
    <row r="175" spans="1:10" ht="24.75" customHeight="1" x14ac:dyDescent="0.3">
      <c r="A175" s="80">
        <v>169</v>
      </c>
      <c r="B175" s="38" t="str">
        <f>IF(LEN(Results!C172)=0,"",Results!C172)</f>
        <v>Education</v>
      </c>
      <c r="C175" s="39" t="str">
        <f>IF(LEN(Results!E172)=0,"",Results!E172)</f>
        <v/>
      </c>
      <c r="D175" s="77" t="str">
        <f>IF(LEN(Results!D172)=0,"",Results!D172)</f>
        <v/>
      </c>
      <c r="E175" s="24" t="str">
        <f>IF(ISBLANK(VLOOKUP($A175,Results!$B$4:$CJ$507,4+$E$4)),"",VLOOKUP($A175,Results!$B$4:$CJ$507,4+$E$4))</f>
        <v/>
      </c>
      <c r="F175"/>
      <c r="G175" s="25" t="str">
        <f>IF(ISBLANK(VLOOKUP($A175,Results!$B$4:$CJ$507,4+$G$4)),"",VLOOKUP($A175,Results!$B$4:$CJ$5199,4+$G$4))</f>
        <v/>
      </c>
      <c r="H175"/>
      <c r="I175" s="26" t="str">
        <f t="shared" si="2"/>
        <v/>
      </c>
      <c r="J175" s="21"/>
    </row>
    <row r="176" spans="1:10" ht="24.75" customHeight="1" x14ac:dyDescent="0.3">
      <c r="A176" s="80">
        <v>170</v>
      </c>
      <c r="B176" s="38" t="str">
        <f>IF(LEN(Results!C173)=0,"",Results!C173)</f>
        <v>Education</v>
      </c>
      <c r="C176" s="39" t="str">
        <f>IF(LEN(Results!E173)=0,"",Results!E173)</f>
        <v/>
      </c>
      <c r="D176" s="77" t="str">
        <f>IF(LEN(Results!D173)=0,"",Results!D173)</f>
        <v/>
      </c>
      <c r="E176" s="24" t="str">
        <f>IF(ISBLANK(VLOOKUP($A176,Results!$B$4:$CJ$507,4+$E$4)),"",VLOOKUP($A176,Results!$B$4:$CJ$507,4+$E$4))</f>
        <v/>
      </c>
      <c r="F176"/>
      <c r="G176" s="25" t="str">
        <f>IF(ISBLANK(VLOOKUP($A176,Results!$B$4:$CJ$507,4+$G$4)),"",VLOOKUP($A176,Results!$B$4:$CJ$5199,4+$G$4))</f>
        <v/>
      </c>
      <c r="H176"/>
      <c r="I176" s="26" t="str">
        <f t="shared" si="2"/>
        <v/>
      </c>
      <c r="J176" s="21"/>
    </row>
    <row r="177" spans="1:10" ht="24.75" customHeight="1" x14ac:dyDescent="0.3">
      <c r="A177" s="80">
        <v>171</v>
      </c>
      <c r="B177" s="38" t="str">
        <f>IF(LEN(Results!C174)=0,"",Results!C174)</f>
        <v>Education</v>
      </c>
      <c r="C177" s="39" t="str">
        <f>IF(LEN(Results!E174)=0,"",Results!E174)</f>
        <v/>
      </c>
      <c r="D177" s="77" t="str">
        <f>IF(LEN(Results!D174)=0,"",Results!D174)</f>
        <v/>
      </c>
      <c r="E177" s="24" t="str">
        <f>IF(ISBLANK(VLOOKUP($A177,Results!$B$4:$CJ$507,4+$E$4)),"",VLOOKUP($A177,Results!$B$4:$CJ$507,4+$E$4))</f>
        <v/>
      </c>
      <c r="F177"/>
      <c r="G177" s="25" t="str">
        <f>IF(ISBLANK(VLOOKUP($A177,Results!$B$4:$CJ$507,4+$G$4)),"",VLOOKUP($A177,Results!$B$4:$CJ$5199,4+$G$4))</f>
        <v/>
      </c>
      <c r="H177"/>
      <c r="I177" s="26" t="str">
        <f t="shared" si="2"/>
        <v/>
      </c>
      <c r="J177" s="21"/>
    </row>
    <row r="178" spans="1:10" ht="24.75" customHeight="1" x14ac:dyDescent="0.3">
      <c r="A178" s="80">
        <v>172</v>
      </c>
      <c r="B178" s="38" t="str">
        <f>IF(LEN(Results!C175)=0,"",Results!C175)</f>
        <v>Education</v>
      </c>
      <c r="C178" s="39" t="str">
        <f>IF(LEN(Results!E175)=0,"",Results!E175)</f>
        <v/>
      </c>
      <c r="D178" s="77" t="str">
        <f>IF(LEN(Results!D175)=0,"",Results!D175)</f>
        <v/>
      </c>
      <c r="E178" s="24" t="str">
        <f>IF(ISBLANK(VLOOKUP($A178,Results!$B$4:$CJ$507,4+$E$4)),"",VLOOKUP($A178,Results!$B$4:$CJ$507,4+$E$4))</f>
        <v/>
      </c>
      <c r="F178"/>
      <c r="G178" s="25" t="str">
        <f>IF(ISBLANK(VLOOKUP($A178,Results!$B$4:$CJ$507,4+$G$4)),"",VLOOKUP($A178,Results!$B$4:$CJ$5199,4+$G$4))</f>
        <v/>
      </c>
      <c r="H178"/>
      <c r="I178" s="26" t="str">
        <f t="shared" si="2"/>
        <v/>
      </c>
      <c r="J178" s="21"/>
    </row>
    <row r="179" spans="1:10" ht="24.75" customHeight="1" x14ac:dyDescent="0.3">
      <c r="A179" s="80">
        <v>173</v>
      </c>
      <c r="B179" s="38" t="str">
        <f>IF(LEN(Results!C176)=0,"",Results!C176)</f>
        <v>Education</v>
      </c>
      <c r="C179" s="39" t="str">
        <f>IF(LEN(Results!E176)=0,"",Results!E176)</f>
        <v/>
      </c>
      <c r="D179" s="77" t="str">
        <f>IF(LEN(Results!D176)=0,"",Results!D176)</f>
        <v/>
      </c>
      <c r="E179" s="24" t="str">
        <f>IF(ISBLANK(VLOOKUP($A179,Results!$B$4:$CJ$507,4+$E$4)),"",VLOOKUP($A179,Results!$B$4:$CJ$507,4+$E$4))</f>
        <v/>
      </c>
      <c r="F179"/>
      <c r="G179" s="25" t="str">
        <f>IF(ISBLANK(VLOOKUP($A179,Results!$B$4:$CJ$507,4+$G$4)),"",VLOOKUP($A179,Results!$B$4:$CJ$5199,4+$G$4))</f>
        <v/>
      </c>
      <c r="H179"/>
      <c r="I179" s="26" t="str">
        <f t="shared" si="2"/>
        <v/>
      </c>
      <c r="J179" s="21"/>
    </row>
    <row r="180" spans="1:10" ht="24.75" customHeight="1" x14ac:dyDescent="0.3">
      <c r="A180" s="80">
        <v>174</v>
      </c>
      <c r="B180" s="38" t="str">
        <f>IF(LEN(Results!C177)=0,"",Results!C177)</f>
        <v>Adolescent wellbeing</v>
      </c>
      <c r="C180" s="36" t="str">
        <f>IF(LEN(Results!E177)=0,"",Results!E177)</f>
        <v/>
      </c>
      <c r="D180" s="37" t="str">
        <f>IF(LEN(Results!D177)=0,"",Results!D177)</f>
        <v>ADOLESCENT WELLBEING</v>
      </c>
      <c r="E180" s="24" t="str">
        <f>IF(ISBLANK(VLOOKUP($A180,Results!$B$4:$CJ$507,4+$E$4)),"",VLOOKUP($A180,Results!$B$4:$CJ$507,4+$E$4))</f>
        <v/>
      </c>
      <c r="F180"/>
      <c r="G180" s="25" t="str">
        <f>IF(ISBLANK(VLOOKUP($A180,Results!$B$4:$CJ$507,4+$G$4)),"",VLOOKUP($A180,Results!$B$4:$CJ$5199,4+$G$4))</f>
        <v/>
      </c>
      <c r="H180"/>
      <c r="I180" s="26" t="str">
        <f t="shared" si="2"/>
        <v/>
      </c>
      <c r="J180" s="21"/>
    </row>
    <row r="181" spans="1:10" ht="24.75" customHeight="1" x14ac:dyDescent="0.3">
      <c r="A181" s="80">
        <v>175</v>
      </c>
      <c r="B181" s="38" t="str">
        <f>IF(LEN(Results!C178)=0,"",Results!C178)</f>
        <v>Adolescent wellbeing</v>
      </c>
      <c r="C181" s="39" t="str">
        <f>IF(LEN(Results!E178)=0,"",Results!E178)</f>
        <v/>
      </c>
      <c r="D181" s="79" t="str">
        <f>IF(LEN(Results!D178)=0,"",Results!D178)</f>
        <v>Emotional wellbeing &amp; support</v>
      </c>
      <c r="E181" s="24" t="str">
        <f>IF(ISBLANK(VLOOKUP($A181,Results!$B$4:$CJ$507,4+$E$4)),"",VLOOKUP($A181,Results!$B$4:$CJ$507,4+$E$4))</f>
        <v/>
      </c>
      <c r="F181"/>
      <c r="G181" s="25" t="str">
        <f>IF(ISBLANK(VLOOKUP($A181,Results!$B$4:$CJ$507,4+$G$4)),"",VLOOKUP($A181,Results!$B$4:$CJ$5199,4+$G$4))</f>
        <v/>
      </c>
      <c r="H181"/>
      <c r="I181" s="26" t="str">
        <f t="shared" si="2"/>
        <v/>
      </c>
      <c r="J181" s="21"/>
    </row>
    <row r="182" spans="1:10" ht="24.75" customHeight="1" x14ac:dyDescent="0.3">
      <c r="A182" s="80">
        <v>176</v>
      </c>
      <c r="B182" s="38" t="str">
        <f>IF(LEN(Results!C179)=0,"",Results!C179)</f>
        <v>Adolescent wellbeing</v>
      </c>
      <c r="C182" s="39" t="str">
        <f>IF(LEN(Results!E179)=0,"",Results!E179)</f>
        <v>2012 Dept Education and Early Childhood Devt. Adolescent Profiles</v>
      </c>
      <c r="D182" s="77" t="str">
        <f>IF(LEN(Results!D179)=0,"",Results!D179)</f>
        <v>% Adolescents with highest level of psychological distress, 2012</v>
      </c>
      <c r="E182" s="24" t="str">
        <f>IF(ISBLANK(VLOOKUP($A182,Results!$B$4:$CJ$507,4+$E$4)),"",VLOOKUP($A182,Results!$B$4:$CJ$507,4+$E$4))</f>
        <v/>
      </c>
      <c r="F182"/>
      <c r="G182" s="25">
        <f>IF(ISBLANK(VLOOKUP($A182,Results!$B$4:$CJ$507,4+$G$4)),"",VLOOKUP($A182,Results!$B$4:$CJ$5199,4+$G$4))</f>
        <v>13</v>
      </c>
      <c r="H182"/>
      <c r="I182" s="26" t="str">
        <f t="shared" si="2"/>
        <v/>
      </c>
    </row>
    <row r="183" spans="1:10" ht="24.75" customHeight="1" x14ac:dyDescent="0.3">
      <c r="A183" s="80">
        <v>177</v>
      </c>
      <c r="B183" s="38" t="str">
        <f>IF(LEN(Results!C180)=0,"",Results!C180)</f>
        <v>Adolescent wellbeing</v>
      </c>
      <c r="C183" s="39" t="str">
        <f>IF(LEN(Results!E180)=0,"",Results!E180)</f>
        <v>2012 Dept Education and Early Childhood Devt. Adolescent Profiles</v>
      </c>
      <c r="D183" s="77" t="str">
        <f>IF(LEN(Results!D180)=0,"",Results!D180)</f>
        <v>% Adolescents without positive psychological development, 2012</v>
      </c>
      <c r="E183" s="24" t="str">
        <f>IF(ISBLANK(VLOOKUP($A183,Results!$B$4:$CJ$507,4+$E$4)),"",VLOOKUP($A183,Results!$B$4:$CJ$507,4+$E$4))</f>
        <v/>
      </c>
      <c r="F183"/>
      <c r="G183" s="25">
        <f>IF(ISBLANK(VLOOKUP($A183,Results!$B$4:$CJ$507,4+$G$4)),"",VLOOKUP($A183,Results!$B$4:$CJ$5199,4+$G$4))</f>
        <v>38.9</v>
      </c>
      <c r="H183"/>
      <c r="I183" s="26" t="str">
        <f t="shared" si="2"/>
        <v/>
      </c>
    </row>
    <row r="184" spans="1:10" ht="24.75" customHeight="1" x14ac:dyDescent="0.3">
      <c r="A184" s="80">
        <v>178</v>
      </c>
      <c r="B184" s="38" t="str">
        <f>IF(LEN(Results!C181)=0,"",Results!C181)</f>
        <v>Adolescent wellbeing</v>
      </c>
      <c r="C184" s="39" t="str">
        <f>IF(LEN(Results!E181)=0,"",Results!E181)</f>
        <v>2012 Dept Education and Early Childhood Devt. Adolescent Profiles</v>
      </c>
      <c r="D184" s="77" t="str">
        <f>IF(LEN(Results!D181)=0,"",Results!D181)</f>
        <v>% Adolescents who are not satisfied with the quality of life, 2012</v>
      </c>
      <c r="E184" s="24" t="str">
        <f>IF(ISBLANK(VLOOKUP($A184,Results!$B$4:$CJ$507,4+$E$4)),"",VLOOKUP($A184,Results!$B$4:$CJ$507,4+$E$4))</f>
        <v/>
      </c>
      <c r="F184"/>
      <c r="G184" s="25">
        <f>IF(ISBLANK(VLOOKUP($A184,Results!$B$4:$CJ$507,4+$G$4)),"",VLOOKUP($A184,Results!$B$4:$CJ$5199,4+$G$4))</f>
        <v>22.9</v>
      </c>
      <c r="H184"/>
      <c r="I184" s="26" t="str">
        <f t="shared" si="2"/>
        <v/>
      </c>
    </row>
    <row r="185" spans="1:10" ht="24.75" customHeight="1" x14ac:dyDescent="0.3">
      <c r="A185" s="80">
        <v>179</v>
      </c>
      <c r="B185" s="38" t="str">
        <f>IF(LEN(Results!C182)=0,"",Results!C182)</f>
        <v>Adolescent wellbeing</v>
      </c>
      <c r="C185" s="39" t="str">
        <f>IF(LEN(Results!E182)=0,"",Results!E182)</f>
        <v>2012 Dept Education and Early Childhood Devt. Adolescent Profiles</v>
      </c>
      <c r="D185" s="77" t="str">
        <f>IF(LEN(Results!D182)=0,"",Results!D182)</f>
        <v>% Adolescents who do not have someone to turn to for advice when they have problems, 2012</v>
      </c>
      <c r="E185" s="24" t="str">
        <f>IF(ISBLANK(VLOOKUP($A185,Results!$B$4:$CJ$507,4+$E$4)),"",VLOOKUP($A185,Results!$B$4:$CJ$507,4+$E$4))</f>
        <v/>
      </c>
      <c r="F185"/>
      <c r="G185" s="25">
        <f>IF(ISBLANK(VLOOKUP($A185,Results!$B$4:$CJ$507,4+$G$4)),"",VLOOKUP($A185,Results!$B$4:$CJ$5199,4+$G$4))</f>
        <v>13.9</v>
      </c>
      <c r="H185"/>
      <c r="I185" s="26" t="str">
        <f t="shared" si="2"/>
        <v/>
      </c>
    </row>
    <row r="186" spans="1:10" ht="24.75" customHeight="1" x14ac:dyDescent="0.3">
      <c r="A186" s="80">
        <v>180</v>
      </c>
      <c r="B186" s="38" t="str">
        <f>IF(LEN(Results!C183)=0,"",Results!C183)</f>
        <v>Adolescent wellbeing</v>
      </c>
      <c r="C186" s="39" t="str">
        <f>IF(LEN(Results!E183)=0,"",Results!E183)</f>
        <v>2012 Dept Education and Early Childhood Devt. Adolescent Profiles</v>
      </c>
      <c r="D186" s="77" t="str">
        <f>IF(LEN(Results!D183)=0,"",Results!D183)</f>
        <v>% Adolescents who do not have a trusted adult in life, 2012</v>
      </c>
      <c r="E186" s="24" t="str">
        <f>IF(ISBLANK(VLOOKUP($A186,Results!$B$4:$CJ$507,4+$E$4)),"",VLOOKUP($A186,Results!$B$4:$CJ$507,4+$E$4))</f>
        <v/>
      </c>
      <c r="F186"/>
      <c r="G186" s="25">
        <f>IF(ISBLANK(VLOOKUP($A186,Results!$B$4:$CJ$507,4+$G$4)),"",VLOOKUP($A186,Results!$B$4:$CJ$5199,4+$G$4))</f>
        <v>30.7</v>
      </c>
      <c r="H186"/>
      <c r="I186" s="26" t="str">
        <f t="shared" si="2"/>
        <v/>
      </c>
    </row>
    <row r="187" spans="1:10" ht="24.75" customHeight="1" x14ac:dyDescent="0.3">
      <c r="A187" s="80">
        <v>181</v>
      </c>
      <c r="B187" s="38" t="str">
        <f>IF(LEN(Results!C184)=0,"",Results!C184)</f>
        <v>Adolescent wellbeing</v>
      </c>
      <c r="C187" s="39" t="str">
        <f>IF(LEN(Results!E184)=0,"",Results!E184)</f>
        <v/>
      </c>
      <c r="D187" s="77" t="str">
        <f>IF(LEN(Results!D184)=0,"",Results!D184)</f>
        <v/>
      </c>
      <c r="E187" s="24" t="str">
        <f>IF(ISBLANK(VLOOKUP($A187,Results!$B$4:$CJ$507,4+$E$4)),"",VLOOKUP($A187,Results!$B$4:$CJ$507,4+$E$4))</f>
        <v/>
      </c>
      <c r="F187"/>
      <c r="G187" s="25" t="str">
        <f>IF(ISBLANK(VLOOKUP($A187,Results!$B$4:$CJ$507,4+$G$4)),"",VLOOKUP($A187,Results!$B$4:$CJ$5199,4+$G$4))</f>
        <v/>
      </c>
      <c r="H187"/>
      <c r="I187" s="26" t="str">
        <f t="shared" si="2"/>
        <v/>
      </c>
    </row>
    <row r="188" spans="1:10" ht="24.75" customHeight="1" x14ac:dyDescent="0.3">
      <c r="A188" s="80">
        <v>182</v>
      </c>
      <c r="B188" s="38" t="str">
        <f>IF(LEN(Results!C185)=0,"",Results!C185)</f>
        <v>Adolescent wellbeing</v>
      </c>
      <c r="C188" s="39" t="str">
        <f>IF(LEN(Results!E185)=0,"",Results!E185)</f>
        <v/>
      </c>
      <c r="D188" s="79" t="str">
        <f>IF(LEN(Results!D185)=0,"",Results!D185)</f>
        <v>Self-harm and accidents</v>
      </c>
      <c r="E188" s="24" t="str">
        <f>IF(ISBLANK(VLOOKUP($A188,Results!$B$4:$CJ$507,4+$E$4)),"",VLOOKUP($A188,Results!$B$4:$CJ$507,4+$E$4))</f>
        <v/>
      </c>
      <c r="F188"/>
      <c r="G188" s="25" t="str">
        <f>IF(ISBLANK(VLOOKUP($A188,Results!$B$4:$CJ$507,4+$G$4)),"",VLOOKUP($A188,Results!$B$4:$CJ$5199,4+$G$4))</f>
        <v/>
      </c>
      <c r="H188"/>
      <c r="I188" s="26" t="str">
        <f t="shared" si="2"/>
        <v/>
      </c>
      <c r="J188" s="21"/>
    </row>
    <row r="189" spans="1:10" ht="24.75" customHeight="1" x14ac:dyDescent="0.3">
      <c r="A189" s="80">
        <v>183</v>
      </c>
      <c r="B189" s="38" t="str">
        <f>IF(LEN(Results!C186)=0,"",Results!C186)</f>
        <v>Adolescent wellbeing</v>
      </c>
      <c r="C189" s="39" t="str">
        <f>IF(LEN(Results!E186)=0,"",Results!E186)</f>
        <v>2012 Dept Education and Early Childhood Devt. Adolescent Profiles</v>
      </c>
      <c r="D189" s="77" t="str">
        <f>IF(LEN(Results!D186)=0,"",Results!D186)</f>
        <v>Hospitalization for injury and poisoning, per 1,000 children, 2012</v>
      </c>
      <c r="E189" s="24" t="str">
        <f>IF(ISBLANK(VLOOKUP($A189,Results!$B$4:$CJ$507,4+$E$4)),"",VLOOKUP($A189,Results!$B$4:$CJ$507,4+$E$4))</f>
        <v/>
      </c>
      <c r="F189"/>
      <c r="G189" s="25">
        <f>IF(ISBLANK(VLOOKUP($A189,Results!$B$4:$CJ$507,4+$G$4)),"",VLOOKUP($A189,Results!$B$4:$CJ$5199,4+$G$4))</f>
        <v>8.4</v>
      </c>
      <c r="H189"/>
      <c r="I189" s="26" t="str">
        <f t="shared" si="2"/>
        <v/>
      </c>
      <c r="J189" s="21"/>
    </row>
    <row r="190" spans="1:10" ht="24.75" customHeight="1" x14ac:dyDescent="0.3">
      <c r="A190" s="80">
        <v>184</v>
      </c>
      <c r="B190" s="38" t="str">
        <f>IF(LEN(Results!C187)=0,"",Results!C187)</f>
        <v>Adolescent wellbeing</v>
      </c>
      <c r="C190" s="39" t="str">
        <f>IF(LEN(Results!E187)=0,"",Results!E187)</f>
        <v>2012 Dept Education and Early Childhood Devt. Adolescent Profiles</v>
      </c>
      <c r="D190" s="77" t="str">
        <f>IF(LEN(Results!D187)=0,"",Results!D187)</f>
        <v>Hospitalization for intentional self harm, 2012
per 1000 adolescents</v>
      </c>
      <c r="E190" s="24" t="str">
        <f>IF(ISBLANK(VLOOKUP($A190,Results!$B$4:$CJ$507,4+$E$4)),"",VLOOKUP($A190,Results!$B$4:$CJ$507,4+$E$4))</f>
        <v/>
      </c>
      <c r="F190"/>
      <c r="G190" s="25" t="str">
        <f>IF(ISBLANK(VLOOKUP($A190,Results!$B$4:$CJ$507,4+$G$4)),"",VLOOKUP($A190,Results!$B$4:$CJ$5199,4+$G$4))</f>
        <v/>
      </c>
      <c r="H190"/>
      <c r="I190" s="26" t="str">
        <f t="shared" si="2"/>
        <v/>
      </c>
      <c r="J190" s="21"/>
    </row>
    <row r="191" spans="1:10" ht="24.75" customHeight="1" x14ac:dyDescent="0.3">
      <c r="A191" s="80">
        <v>185</v>
      </c>
      <c r="B191" s="38" t="str">
        <f>IF(LEN(Results!C188)=0,"",Results!C188)</f>
        <v>Adolescent wellbeing</v>
      </c>
      <c r="C191" s="39" t="str">
        <f>IF(LEN(Results!E188)=0,"",Results!E188)</f>
        <v xml:space="preserve"> PHIDU 2012</v>
      </c>
      <c r="D191" s="77" t="str">
        <f>IF(LEN(Results!D188)=0,"",Results!D188)</f>
        <v>Suicide rate per 100,000 0-74 year olds, 2008-2012</v>
      </c>
      <c r="E191" s="24">
        <f>IF(ISBLANK(VLOOKUP($A191,Results!$B$4:$CJ$507,4+$E$4)),"",VLOOKUP($A191,Results!$B$4:$CJ$507,4+$E$4))</f>
        <v>12.791263024027399</v>
      </c>
      <c r="F191"/>
      <c r="G191" s="25" t="str">
        <f>IF(ISBLANK(VLOOKUP($A191,Results!$B$4:$CJ$507,4+$G$4)),"",VLOOKUP($A191,Results!$B$4:$CJ$5199,4+$G$4))</f>
        <v/>
      </c>
      <c r="H191"/>
      <c r="I191" s="26" t="str">
        <f t="shared" si="2"/>
        <v/>
      </c>
      <c r="J191" s="21"/>
    </row>
    <row r="192" spans="1:10" ht="24.75" customHeight="1" x14ac:dyDescent="0.3">
      <c r="A192" s="80">
        <v>186</v>
      </c>
      <c r="B192" s="38" t="str">
        <f>IF(LEN(Results!C189)=0,"",Results!C189)</f>
        <v>Adolescent wellbeing</v>
      </c>
      <c r="C192" s="39" t="str">
        <f>IF(LEN(Results!E189)=0,"",Results!E189)</f>
        <v/>
      </c>
      <c r="D192" s="77" t="str">
        <f>IF(LEN(Results!D189)=0,"",Results!D189)</f>
        <v/>
      </c>
      <c r="E192" s="24" t="str">
        <f>IF(ISBLANK(VLOOKUP($A192,Results!$B$4:$CJ$507,4+$E$4)),"",VLOOKUP($A192,Results!$B$4:$CJ$507,4+$E$4))</f>
        <v/>
      </c>
      <c r="F192"/>
      <c r="G192" s="25" t="str">
        <f>IF(ISBLANK(VLOOKUP($A192,Results!$B$4:$CJ$507,4+$G$4)),"",VLOOKUP($A192,Results!$B$4:$CJ$5199,4+$G$4))</f>
        <v/>
      </c>
      <c r="H192"/>
      <c r="I192" s="26" t="str">
        <f t="shared" si="2"/>
        <v/>
      </c>
      <c r="J192" s="21"/>
    </row>
    <row r="193" spans="1:10" ht="24.75" customHeight="1" x14ac:dyDescent="0.3">
      <c r="A193" s="80">
        <v>187</v>
      </c>
      <c r="B193" s="38" t="str">
        <f>IF(LEN(Results!C190)=0,"",Results!C190)</f>
        <v>Adolescent wellbeing</v>
      </c>
      <c r="C193" s="39" t="str">
        <f>IF(LEN(Results!E190)=0,"",Results!E190)</f>
        <v/>
      </c>
      <c r="D193" s="79" t="str">
        <f>IF(LEN(Results!D190)=0,"",Results!D190)</f>
        <v>Eating disorders</v>
      </c>
      <c r="E193" s="24" t="str">
        <f>IF(ISBLANK(VLOOKUP($A193,Results!$B$4:$CJ$507,4+$E$4)),"",VLOOKUP($A193,Results!$B$4:$CJ$507,4+$E$4))</f>
        <v/>
      </c>
      <c r="F193"/>
      <c r="G193" s="25" t="str">
        <f>IF(ISBLANK(VLOOKUP($A193,Results!$B$4:$CJ$507,4+$G$4)),"",VLOOKUP($A193,Results!$B$4:$CJ$5199,4+$G$4))</f>
        <v/>
      </c>
      <c r="H193"/>
      <c r="I193" s="26" t="str">
        <f t="shared" si="2"/>
        <v/>
      </c>
      <c r="J193" s="21"/>
    </row>
    <row r="194" spans="1:10" ht="24.75" customHeight="1" x14ac:dyDescent="0.3">
      <c r="A194" s="80">
        <v>188</v>
      </c>
      <c r="B194" s="38" t="str">
        <f>IF(LEN(Results!C191)=0,"",Results!C191)</f>
        <v>Adolescent wellbeing</v>
      </c>
      <c r="C194" s="39" t="str">
        <f>IF(LEN(Results!E191)=0,"",Results!E191)</f>
        <v>2012 Dept Education and Early Childhood Devt. Adolescent Profiles</v>
      </c>
      <c r="D194" s="77" t="str">
        <f>IF(LEN(Results!D191)=0,"",Results!D191)</f>
        <v>% Adolescents with eating disorders, 2012</v>
      </c>
      <c r="E194" s="24" t="str">
        <f>IF(ISBLANK(VLOOKUP($A194,Results!$B$4:$CJ$507,4+$E$4)),"",VLOOKUP($A194,Results!$B$4:$CJ$507,4+$E$4))</f>
        <v/>
      </c>
      <c r="F194"/>
      <c r="G194" s="25">
        <f>IF(ISBLANK(VLOOKUP($A194,Results!$B$4:$CJ$507,4+$G$4)),"",VLOOKUP($A194,Results!$B$4:$CJ$5199,4+$G$4))</f>
        <v>2.5</v>
      </c>
      <c r="H194"/>
      <c r="I194" s="26" t="str">
        <f t="shared" si="2"/>
        <v/>
      </c>
      <c r="J194" s="21"/>
    </row>
    <row r="195" spans="1:10" ht="24.75" customHeight="1" x14ac:dyDescent="0.3">
      <c r="A195" s="80">
        <v>189</v>
      </c>
      <c r="B195" s="38" t="str">
        <f>IF(LEN(Results!C192)=0,"",Results!C192)</f>
        <v>Adolescent wellbeing</v>
      </c>
      <c r="C195" s="39" t="str">
        <f>IF(LEN(Results!E192)=0,"",Results!E192)</f>
        <v/>
      </c>
      <c r="D195" s="77" t="str">
        <f>IF(LEN(Results!D192)=0,"",Results!D192)</f>
        <v/>
      </c>
      <c r="E195" s="24" t="str">
        <f>IF(ISBLANK(VLOOKUP($A195,Results!$B$4:$CJ$507,4+$E$4)),"",VLOOKUP($A195,Results!$B$4:$CJ$507,4+$E$4))</f>
        <v/>
      </c>
      <c r="F195"/>
      <c r="G195" s="25" t="str">
        <f>IF(ISBLANK(VLOOKUP($A195,Results!$B$4:$CJ$507,4+$G$4)),"",VLOOKUP($A195,Results!$B$4:$CJ$5199,4+$G$4))</f>
        <v/>
      </c>
      <c r="H195"/>
      <c r="I195" s="26" t="str">
        <f t="shared" si="2"/>
        <v/>
      </c>
      <c r="J195" s="21"/>
    </row>
    <row r="196" spans="1:10" ht="24.75" customHeight="1" x14ac:dyDescent="0.3">
      <c r="A196" s="80">
        <v>190</v>
      </c>
      <c r="B196" s="38" t="str">
        <f>IF(LEN(Results!C193)=0,"",Results!C193)</f>
        <v>Adolescent wellbeing</v>
      </c>
      <c r="C196" s="39" t="str">
        <f>IF(LEN(Results!E193)=0,"",Results!E193)</f>
        <v/>
      </c>
      <c r="D196" s="77" t="str">
        <f>IF(LEN(Results!D193)=0,"",Results!D193)</f>
        <v/>
      </c>
      <c r="E196" s="24" t="str">
        <f>IF(ISBLANK(VLOOKUP($A196,Results!$B$4:$CJ$507,4+$E$4)),"",VLOOKUP($A196,Results!$B$4:$CJ$507,4+$E$4))</f>
        <v/>
      </c>
      <c r="F196"/>
      <c r="G196" s="25" t="str">
        <f>IF(ISBLANK(VLOOKUP($A196,Results!$B$4:$CJ$507,4+$G$4)),"",VLOOKUP($A196,Results!$B$4:$CJ$5199,4+$G$4))</f>
        <v/>
      </c>
      <c r="H196"/>
      <c r="I196" s="26" t="str">
        <f t="shared" si="2"/>
        <v/>
      </c>
      <c r="J196" s="21"/>
    </row>
    <row r="197" spans="1:10" ht="24.75" customHeight="1" x14ac:dyDescent="0.3">
      <c r="A197" s="80">
        <v>191</v>
      </c>
      <c r="B197" s="38" t="str">
        <f>IF(LEN(Results!C194)=0,"",Results!C194)</f>
        <v>Family &amp; social life</v>
      </c>
      <c r="C197" s="36" t="str">
        <f>IF(LEN(Results!E194)=0,"",Results!E194)</f>
        <v/>
      </c>
      <c r="D197" s="37" t="str">
        <f>IF(LEN(Results!D194)=0,"",Results!D194)</f>
        <v>FAMILY AND SOCIAL LIFE</v>
      </c>
      <c r="E197" s="24" t="str">
        <f>IF(ISBLANK(VLOOKUP($A197,Results!$B$4:$CJ$507,4+$E$4)),"",VLOOKUP($A197,Results!$B$4:$CJ$507,4+$E$4))</f>
        <v/>
      </c>
      <c r="F197"/>
      <c r="G197" s="25" t="str">
        <f>IF(ISBLANK(VLOOKUP($A197,Results!$B$4:$CJ$507,4+$G$4)),"",VLOOKUP($A197,Results!$B$4:$CJ$5199,4+$G$4))</f>
        <v/>
      </c>
      <c r="H197"/>
      <c r="I197" s="26" t="str">
        <f t="shared" si="2"/>
        <v/>
      </c>
      <c r="J197" s="21"/>
    </row>
    <row r="198" spans="1:10" ht="24.75" customHeight="1" x14ac:dyDescent="0.3">
      <c r="A198" s="80">
        <v>192</v>
      </c>
      <c r="B198" s="38" t="str">
        <f>IF(LEN(Results!C195)=0,"",Results!C195)</f>
        <v>Family &amp; social life</v>
      </c>
      <c r="C198" s="39" t="str">
        <f>IF(LEN(Results!E195)=0,"",Results!E195)</f>
        <v/>
      </c>
      <c r="D198" s="79" t="str">
        <f>IF(LEN(Results!D195)=0,"",Results!D195)</f>
        <v>Work-life balance</v>
      </c>
      <c r="E198" s="24" t="str">
        <f>IF(ISBLANK(VLOOKUP($A198,Results!$B$4:$CJ$507,4+$E$4)),"",VLOOKUP($A198,Results!$B$4:$CJ$507,4+$E$4))</f>
        <v/>
      </c>
      <c r="F198"/>
      <c r="G198" s="25" t="str">
        <f>IF(ISBLANK(VLOOKUP($A198,Results!$B$4:$CJ$507,4+$G$4)),"",VLOOKUP($A198,Results!$B$4:$CJ$5199,4+$G$4))</f>
        <v/>
      </c>
      <c r="H198"/>
      <c r="I198" s="26" t="str">
        <f t="shared" si="2"/>
        <v/>
      </c>
      <c r="J198" s="21"/>
    </row>
    <row r="199" spans="1:10" ht="24.75" customHeight="1" x14ac:dyDescent="0.3">
      <c r="A199" s="80">
        <v>193</v>
      </c>
      <c r="B199" s="38" t="str">
        <f>IF(LEN(Results!C196)=0,"",Results!C196)</f>
        <v>Family &amp; social life</v>
      </c>
      <c r="C199" s="39" t="str">
        <f>IF(LEN(Results!E196)=0,"",Results!E196)</f>
        <v>2012 VicHealth Indicators Survey</v>
      </c>
      <c r="D199" s="77" t="str">
        <f>IF(LEN(Results!D196)=0,"",Results!D196)</f>
        <v>% Adults who agree that they lack time for friends/family, 2012</v>
      </c>
      <c r="E199" s="24">
        <f>IF(ISBLANK(VLOOKUP($A199,Results!$B$4:$CJ$507,4+$E$4)),"",VLOOKUP($A199,Results!$B$4:$CJ$507,4+$E$4))</f>
        <v>24.8</v>
      </c>
      <c r="F199"/>
      <c r="G199" s="25">
        <f>IF(ISBLANK(VLOOKUP($A199,Results!$B$4:$CJ$507,4+$G$4)),"",VLOOKUP($A199,Results!$B$4:$CJ$5199,4+$G$4))</f>
        <v>27.4</v>
      </c>
      <c r="H199"/>
      <c r="I199" s="26">
        <f t="shared" si="2"/>
        <v>-9.5</v>
      </c>
      <c r="J199" s="21"/>
    </row>
    <row r="200" spans="1:10" ht="24.75" customHeight="1" x14ac:dyDescent="0.3">
      <c r="A200" s="80">
        <v>194</v>
      </c>
      <c r="B200" s="38" t="str">
        <f>IF(LEN(Results!C197)=0,"",Results!C197)</f>
        <v>Family &amp; social life</v>
      </c>
      <c r="C200" s="39" t="str">
        <f>IF(LEN(Results!E197)=0,"",Results!E197)</f>
        <v>2012 VicHealth Indicators Survey</v>
      </c>
      <c r="D200" s="77" t="str">
        <f>IF(LEN(Results!D197)=0,"",Results!D197)</f>
        <v>% Adults who state that they experience 'time pressure', 2012</v>
      </c>
      <c r="E200" s="24">
        <f>IF(ISBLANK(VLOOKUP($A200,Results!$B$4:$CJ$507,4+$E$4)),"",VLOOKUP($A200,Results!$B$4:$CJ$507,4+$E$4))</f>
        <v>44.5</v>
      </c>
      <c r="F200"/>
      <c r="G200" s="25">
        <f>IF(ISBLANK(VLOOKUP($A200,Results!$B$4:$CJ$507,4+$G$4)),"",VLOOKUP($A200,Results!$B$4:$CJ$5199,4+$G$4))</f>
        <v>41.3</v>
      </c>
      <c r="H200"/>
      <c r="I200" s="26">
        <f t="shared" si="2"/>
        <v>7.8</v>
      </c>
      <c r="J200" s="21"/>
    </row>
    <row r="201" spans="1:10" ht="24.75" customHeight="1" x14ac:dyDescent="0.3">
      <c r="A201" s="80">
        <v>195</v>
      </c>
      <c r="B201" s="38" t="str">
        <f>IF(LEN(Results!C198)=0,"",Results!C198)</f>
        <v>Family &amp; social life</v>
      </c>
      <c r="C201" s="39" t="str">
        <f>IF(LEN(Results!E198)=0,"",Results!E198)</f>
        <v>2012 VicHealth Indicators Survey</v>
      </c>
      <c r="D201" s="77" t="str">
        <f>IF(LEN(Results!D198)=0,"",Results!D198)</f>
        <v>% Adults who report 'adequate work-life balance', 2012</v>
      </c>
      <c r="E201" s="24">
        <f>IF(ISBLANK(VLOOKUP($A201,Results!$B$4:$CJ$507,4+$E$4)),"",VLOOKUP($A201,Results!$B$4:$CJ$507,4+$E$4))</f>
        <v>50.2</v>
      </c>
      <c r="F201"/>
      <c r="G201" s="25">
        <f>IF(ISBLANK(VLOOKUP($A201,Results!$B$4:$CJ$507,4+$G$4)),"",VLOOKUP($A201,Results!$B$4:$CJ$5199,4+$G$4))</f>
        <v>53.1</v>
      </c>
      <c r="H201"/>
      <c r="I201" s="26">
        <f t="shared" ref="I201:I264" si="3">IF(OR(E201="",G201=""),"",IF(G201&gt;0,ROUNDUP((E201-G201)/G201*100,1),""))</f>
        <v>-5.5</v>
      </c>
      <c r="J201" s="21"/>
    </row>
    <row r="202" spans="1:10" ht="24.75" customHeight="1" x14ac:dyDescent="0.3">
      <c r="A202" s="80">
        <v>196</v>
      </c>
      <c r="B202" s="38" t="str">
        <f>IF(LEN(Results!C199)=0,"",Results!C199)</f>
        <v>Family &amp; social life</v>
      </c>
      <c r="C202" s="39" t="str">
        <f>IF(LEN(Results!E199)=0,"",Results!E199)</f>
        <v>2012 VicHealth Indicators Survey</v>
      </c>
      <c r="D202" s="77" t="str">
        <f>IF(LEN(Results!D199)=0,"",Results!D199)</f>
        <v>% Adults who share a meal with their family on 5 or more days per week, 2012</v>
      </c>
      <c r="E202" s="24">
        <f>IF(ISBLANK(VLOOKUP($A202,Results!$B$4:$CJ$507,4+$E$4)),"",VLOOKUP($A202,Results!$B$4:$CJ$507,4+$E$4))</f>
        <v>69.8</v>
      </c>
      <c r="F202"/>
      <c r="G202" s="25">
        <f>IF(ISBLANK(VLOOKUP($A202,Results!$B$4:$CJ$507,4+$G$4)),"",VLOOKUP($A202,Results!$B$4:$CJ$5199,4+$G$4))</f>
        <v>66.3</v>
      </c>
      <c r="H202"/>
      <c r="I202" s="26">
        <f t="shared" si="3"/>
        <v>5.3</v>
      </c>
      <c r="J202" s="21"/>
    </row>
    <row r="203" spans="1:10" ht="24.75" customHeight="1" x14ac:dyDescent="0.3">
      <c r="A203" s="80">
        <v>197</v>
      </c>
      <c r="B203" s="38" t="str">
        <f>IF(LEN(Results!C200)=0,"",Results!C200)</f>
        <v>Family &amp; social life</v>
      </c>
      <c r="C203" s="39" t="str">
        <f>IF(LEN(Results!E200)=0,"",Results!E200)</f>
        <v>2012 VicHealth Indicators Survey</v>
      </c>
      <c r="D203" s="77" t="str">
        <f>IF(LEN(Results!D200)=0,"",Results!D200)</f>
        <v>% Adults who use social networking to organize time with friends, 2012</v>
      </c>
      <c r="E203" s="24">
        <f>IF(ISBLANK(VLOOKUP($A203,Results!$B$4:$CJ$507,4+$E$4)),"",VLOOKUP($A203,Results!$B$4:$CJ$507,4+$E$4))</f>
        <v>34.9</v>
      </c>
      <c r="F203"/>
      <c r="G203" s="25">
        <f>IF(ISBLANK(VLOOKUP($A203,Results!$B$4:$CJ$507,4+$G$4)),"",VLOOKUP($A203,Results!$B$4:$CJ$5199,4+$G$4))</f>
        <v>35.1</v>
      </c>
      <c r="H203"/>
      <c r="I203" s="26">
        <f t="shared" si="3"/>
        <v>-0.6</v>
      </c>
      <c r="J203" s="21"/>
    </row>
    <row r="204" spans="1:10" ht="24.75" customHeight="1" x14ac:dyDescent="0.3">
      <c r="A204" s="80">
        <v>198</v>
      </c>
      <c r="B204" s="38" t="str">
        <f>IF(LEN(Results!C201)=0,"",Results!C201)</f>
        <v>Family &amp; social life</v>
      </c>
      <c r="C204" s="39" t="str">
        <f>IF(LEN(Results!E201)=0,"",Results!E201)</f>
        <v/>
      </c>
      <c r="D204" s="77" t="str">
        <f>IF(LEN(Results!D201)=0,"",Results!D201)</f>
        <v/>
      </c>
      <c r="E204" s="24" t="str">
        <f>IF(ISBLANK(VLOOKUP($A204,Results!$B$4:$CJ$507,4+$E$4)),"",VLOOKUP($A204,Results!$B$4:$CJ$507,4+$E$4))</f>
        <v/>
      </c>
      <c r="F204"/>
      <c r="G204" s="25" t="str">
        <f>IF(ISBLANK(VLOOKUP($A204,Results!$B$4:$CJ$507,4+$G$4)),"",VLOOKUP($A204,Results!$B$4:$CJ$5199,4+$G$4))</f>
        <v/>
      </c>
      <c r="H204"/>
      <c r="I204" s="26" t="str">
        <f t="shared" si="3"/>
        <v/>
      </c>
      <c r="J204" s="21"/>
    </row>
    <row r="205" spans="1:10" ht="24.75" customHeight="1" x14ac:dyDescent="0.3">
      <c r="A205" s="80">
        <v>199</v>
      </c>
      <c r="B205" s="38" t="str">
        <f>IF(LEN(Results!C202)=0,"",Results!C202)</f>
        <v>Family &amp; social life</v>
      </c>
      <c r="C205" s="39" t="str">
        <f>IF(LEN(Results!E202)=0,"",Results!E202)</f>
        <v/>
      </c>
      <c r="D205" s="79" t="str">
        <f>IF(LEN(Results!D202)=0,"",Results!D202)</f>
        <v>Use of family support services</v>
      </c>
      <c r="E205" s="24" t="str">
        <f>IF(ISBLANK(VLOOKUP($A205,Results!$B$4:$CJ$507,4+$E$4)),"",VLOOKUP($A205,Results!$B$4:$CJ$507,4+$E$4))</f>
        <v/>
      </c>
      <c r="F205"/>
      <c r="G205" s="25" t="str">
        <f>IF(ISBLANK(VLOOKUP($A205,Results!$B$4:$CJ$507,4+$G$4)),"",VLOOKUP($A205,Results!$B$4:$CJ$5199,4+$G$4))</f>
        <v/>
      </c>
      <c r="H205"/>
      <c r="I205" s="26" t="str">
        <f t="shared" si="3"/>
        <v/>
      </c>
      <c r="J205" s="21"/>
    </row>
    <row r="206" spans="1:10" ht="24.75" customHeight="1" x14ac:dyDescent="0.3">
      <c r="A206" s="80">
        <v>200</v>
      </c>
      <c r="B206" s="38" t="str">
        <f>IF(LEN(Results!C203)=0,"",Results!C203)</f>
        <v>Family &amp; social life</v>
      </c>
      <c r="C206" s="39" t="str">
        <f>IF(LEN(Results!E203)=0,"",Results!E203)</f>
        <v>Victorian Child and Adolescent Monitoring System (DEECD)</v>
      </c>
      <c r="D206" s="77" t="str">
        <f>IF(LEN(Results!D203)=0,"",Results!D203)</f>
        <v>% Families accessing Family and Community Support Services, 2012/13</v>
      </c>
      <c r="E206" s="24">
        <f>IF(ISBLANK(VLOOKUP($A206,Results!$B$4:$CJ$507,4+$E$4)),"",VLOOKUP($A206,Results!$B$4:$CJ$507,4+$E$4))</f>
        <v>8.3868785931687526</v>
      </c>
      <c r="F206"/>
      <c r="G206" s="25">
        <f>IF(ISBLANK(VLOOKUP($A206,Results!$B$4:$CJ$507,4+$G$4)),"",VLOOKUP($A206,Results!$B$4:$CJ$5199,4+$G$4))</f>
        <v>3.3840268781918139</v>
      </c>
      <c r="H206"/>
      <c r="I206" s="26">
        <f t="shared" si="3"/>
        <v>147.9</v>
      </c>
      <c r="J206" s="21"/>
    </row>
    <row r="207" spans="1:10" ht="24.75" customHeight="1" x14ac:dyDescent="0.3">
      <c r="A207" s="80">
        <v>201</v>
      </c>
      <c r="B207" s="38" t="str">
        <f>IF(LEN(Results!C204)=0,"",Results!C204)</f>
        <v>Family &amp; social life</v>
      </c>
      <c r="C207" s="39" t="str">
        <f>IF(LEN(Results!E204)=0,"",Results!E204)</f>
        <v/>
      </c>
      <c r="D207" s="77" t="str">
        <f>IF(LEN(Results!D204)=0,"",Results!D204)</f>
        <v/>
      </c>
      <c r="E207" s="24" t="str">
        <f>IF(ISBLANK(VLOOKUP($A207,Results!$B$4:$CJ$507,4+$E$4)),"",VLOOKUP($A207,Results!$B$4:$CJ$507,4+$E$4))</f>
        <v/>
      </c>
      <c r="F207"/>
      <c r="G207" s="25" t="str">
        <f>IF(ISBLANK(VLOOKUP($A207,Results!$B$4:$CJ$507,4+$G$4)),"",VLOOKUP($A207,Results!$B$4:$CJ$5199,4+$G$4))</f>
        <v/>
      </c>
      <c r="H207"/>
      <c r="I207" s="26" t="str">
        <f t="shared" si="3"/>
        <v/>
      </c>
      <c r="J207" s="21"/>
    </row>
    <row r="208" spans="1:10" ht="24.75" customHeight="1" x14ac:dyDescent="0.3">
      <c r="A208" s="80">
        <v>202</v>
      </c>
      <c r="B208" s="38" t="str">
        <f>IF(LEN(Results!C205)=0,"",Results!C205)</f>
        <v>Family &amp; social life</v>
      </c>
      <c r="C208" s="39" t="str">
        <f>IF(LEN(Results!E205)=0,"",Results!E205)</f>
        <v/>
      </c>
      <c r="D208" s="77" t="str">
        <f>IF(LEN(Results!D205)=0,"",Results!D205)</f>
        <v/>
      </c>
      <c r="E208" s="24" t="str">
        <f>IF(ISBLANK(VLOOKUP($A208,Results!$B$4:$CJ$507,4+$E$4)),"",VLOOKUP($A208,Results!$B$4:$CJ$507,4+$E$4))</f>
        <v/>
      </c>
      <c r="F208"/>
      <c r="G208" s="25" t="str">
        <f>IF(ISBLANK(VLOOKUP($A208,Results!$B$4:$CJ$507,4+$G$4)),"",VLOOKUP($A208,Results!$B$4:$CJ$5199,4+$G$4))</f>
        <v/>
      </c>
      <c r="H208"/>
      <c r="I208" s="26" t="str">
        <f t="shared" si="3"/>
        <v/>
      </c>
      <c r="J208" s="21"/>
    </row>
    <row r="209" spans="1:10" ht="24.75" customHeight="1" x14ac:dyDescent="0.3">
      <c r="A209" s="80">
        <v>203</v>
      </c>
      <c r="B209" s="38" t="str">
        <f>IF(LEN(Results!C206)=0,"",Results!C206)</f>
        <v>Family &amp; social life</v>
      </c>
      <c r="C209" s="39" t="str">
        <f>IF(LEN(Results!E206)=0,"",Results!E206)</f>
        <v/>
      </c>
      <c r="D209" s="77" t="str">
        <f>IF(LEN(Results!D206)=0,"",Results!D206)</f>
        <v/>
      </c>
      <c r="E209" s="24" t="str">
        <f>IF(ISBLANK(VLOOKUP($A209,Results!$B$4:$CJ$507,4+$E$4)),"",VLOOKUP($A209,Results!$B$4:$CJ$507,4+$E$4))</f>
        <v/>
      </c>
      <c r="F209"/>
      <c r="G209" s="25" t="str">
        <f>IF(ISBLANK(VLOOKUP($A209,Results!$B$4:$CJ$507,4+$G$4)),"",VLOOKUP($A209,Results!$B$4:$CJ$5199,4+$G$4))</f>
        <v/>
      </c>
      <c r="H209"/>
      <c r="I209" s="26" t="str">
        <f t="shared" si="3"/>
        <v/>
      </c>
    </row>
    <row r="210" spans="1:10" ht="24.75" customHeight="1" x14ac:dyDescent="0.3">
      <c r="A210" s="80">
        <v>204</v>
      </c>
      <c r="B210" s="38" t="str">
        <f>IF(LEN(Results!C207)=0,"",Results!C207)</f>
        <v>Family &amp; social life</v>
      </c>
      <c r="C210" s="39" t="str">
        <f>IF(LEN(Results!E207)=0,"",Results!E207)</f>
        <v/>
      </c>
      <c r="D210" s="79" t="str">
        <f>IF(LEN(Results!D207)=0,"",Results!D207)</f>
        <v>Contact with friends</v>
      </c>
      <c r="E210" s="24" t="str">
        <f>IF(ISBLANK(VLOOKUP($A210,Results!$B$4:$CJ$507,4+$E$4)),"",VLOOKUP($A210,Results!$B$4:$CJ$507,4+$E$4))</f>
        <v/>
      </c>
      <c r="F210"/>
      <c r="G210" s="25" t="str">
        <f>IF(ISBLANK(VLOOKUP($A210,Results!$B$4:$CJ$507,4+$G$4)),"",VLOOKUP($A210,Results!$B$4:$CJ$5199,4+$G$4))</f>
        <v/>
      </c>
      <c r="H210"/>
      <c r="I210" s="26" t="str">
        <f t="shared" si="3"/>
        <v/>
      </c>
      <c r="J210" s="21"/>
    </row>
    <row r="211" spans="1:10" ht="24.75" customHeight="1" x14ac:dyDescent="0.3">
      <c r="A211" s="80">
        <v>205</v>
      </c>
      <c r="B211" s="38" t="str">
        <f>IF(LEN(Results!C208)=0,"",Results!C208)</f>
        <v>Family &amp; social life</v>
      </c>
      <c r="C211" s="39" t="str">
        <f>IF(LEN(Results!E208)=0,"",Results!E208)</f>
        <v>Victorian Population Health Survey 2020</v>
      </c>
      <c r="D211" s="77" t="str">
        <f>IF(LEN(Results!D208)=0,"",Results!D208)</f>
        <v>Has no close friends or family that they talk to regularly, 2020</v>
      </c>
      <c r="E211" s="24">
        <f>IF(ISBLANK(VLOOKUP($A211,Results!$B$4:$CJ$507,4+$E$4)),"",VLOOKUP($A211,Results!$B$4:$CJ$507,4+$E$4))</f>
        <v>4.8273409999999997</v>
      </c>
      <c r="F211"/>
      <c r="G211" s="25">
        <f>IF(ISBLANK(VLOOKUP($A211,Results!$B$4:$CJ$507,4+$G$4)),"",VLOOKUP($A211,Results!$B$4:$CJ$5199,4+$G$4))</f>
        <v>4.6842319999999997</v>
      </c>
      <c r="H211"/>
      <c r="I211" s="26">
        <f t="shared" si="3"/>
        <v>3.1</v>
      </c>
      <c r="J211" s="21"/>
    </row>
    <row r="212" spans="1:10" ht="24.75" customHeight="1" x14ac:dyDescent="0.3">
      <c r="A212" s="80">
        <v>206</v>
      </c>
      <c r="B212" s="38" t="str">
        <f>IF(LEN(Results!C209)=0,"",Results!C209)</f>
        <v>Family &amp; social life</v>
      </c>
      <c r="C212" s="39" t="str">
        <f>IF(LEN(Results!E209)=0,"",Results!E209)</f>
        <v>Victorian Population Health Survey 2020</v>
      </c>
      <c r="D212" s="77" t="str">
        <f>IF(LEN(Results!D209)=0,"",Results!D209)</f>
        <v>Talk to friends a few times a month or less often, 2020</v>
      </c>
      <c r="E212" s="24">
        <f>IF(ISBLANK(VLOOKUP($A212,Results!$B$4:$CJ$507,4+$E$4)),"",VLOOKUP($A212,Results!$B$4:$CJ$507,4+$E$4))</f>
        <v>15.761148</v>
      </c>
      <c r="F212"/>
      <c r="G212" s="25">
        <f>IF(ISBLANK(VLOOKUP($A212,Results!$B$4:$CJ$507,4+$G$4)),"",VLOOKUP($A212,Results!$B$4:$CJ$5199,4+$G$4))</f>
        <v>18.260984000000001</v>
      </c>
      <c r="H212"/>
      <c r="I212" s="26">
        <f t="shared" si="3"/>
        <v>-13.7</v>
      </c>
      <c r="J212" s="21"/>
    </row>
    <row r="213" spans="1:10" ht="24.75" customHeight="1" x14ac:dyDescent="0.3">
      <c r="A213" s="80">
        <v>207</v>
      </c>
      <c r="B213" s="38" t="str">
        <f>IF(LEN(Results!C210)=0,"",Results!C210)</f>
        <v>Family &amp; social life</v>
      </c>
      <c r="C213" s="39" t="str">
        <f>IF(LEN(Results!E210)=0,"",Results!E210)</f>
        <v/>
      </c>
      <c r="D213" s="77" t="str">
        <f>IF(LEN(Results!D210)=0,"",Results!D210)</f>
        <v/>
      </c>
      <c r="E213" s="24" t="str">
        <f>IF(ISBLANK(VLOOKUP($A213,Results!$B$4:$CJ$507,4+$E$4)),"",VLOOKUP($A213,Results!$B$4:$CJ$507,4+$E$4))</f>
        <v/>
      </c>
      <c r="F213"/>
      <c r="G213" s="25" t="str">
        <f>IF(ISBLANK(VLOOKUP($A213,Results!$B$4:$CJ$507,4+$G$4)),"",VLOOKUP($A213,Results!$B$4:$CJ$5199,4+$G$4))</f>
        <v/>
      </c>
      <c r="H213"/>
      <c r="I213" s="26" t="str">
        <f t="shared" si="3"/>
        <v/>
      </c>
      <c r="J213" s="21"/>
    </row>
    <row r="214" spans="1:10" ht="24.75" customHeight="1" x14ac:dyDescent="0.3">
      <c r="A214" s="80">
        <v>208</v>
      </c>
      <c r="B214" s="38" t="str">
        <f>IF(LEN(Results!C211)=0,"",Results!C211)</f>
        <v>Family &amp; social life</v>
      </c>
      <c r="C214" s="39" t="str">
        <f>IF(LEN(Results!E211)=0,"",Results!E211)</f>
        <v/>
      </c>
      <c r="D214" s="77" t="str">
        <f>IF(LEN(Results!D211)=0,"",Results!D211)</f>
        <v/>
      </c>
      <c r="E214" s="24" t="str">
        <f>IF(ISBLANK(VLOOKUP($A214,Results!$B$4:$CJ$507,4+$E$4)),"",VLOOKUP($A214,Results!$B$4:$CJ$507,4+$E$4))</f>
        <v/>
      </c>
      <c r="F214"/>
      <c r="G214" s="25" t="str">
        <f>IF(ISBLANK(VLOOKUP($A214,Results!$B$4:$CJ$507,4+$G$4)),"",VLOOKUP($A214,Results!$B$4:$CJ$5199,4+$G$4))</f>
        <v/>
      </c>
      <c r="H214"/>
      <c r="I214" s="26" t="str">
        <f t="shared" si="3"/>
        <v/>
      </c>
      <c r="J214" s="21"/>
    </row>
    <row r="215" spans="1:10" ht="24.75" customHeight="1" x14ac:dyDescent="0.3">
      <c r="A215" s="80">
        <v>209</v>
      </c>
      <c r="B215" s="38" t="str">
        <f>IF(LEN(Results!C212)=0,"",Results!C212)</f>
        <v>Wider community participation</v>
      </c>
      <c r="C215" s="36" t="str">
        <f>IF(LEN(Results!E212)=0,"",Results!E212)</f>
        <v/>
      </c>
      <c r="D215" s="37" t="str">
        <f>IF(LEN(Results!D212)=0,"",Results!D212)</f>
        <v>WIDER COMMUNITY</v>
      </c>
      <c r="E215" s="24" t="str">
        <f>IF(ISBLANK(VLOOKUP($A215,Results!$B$4:$CJ$507,4+$E$4)),"",VLOOKUP($A215,Results!$B$4:$CJ$507,4+$E$4))</f>
        <v/>
      </c>
      <c r="F215"/>
      <c r="G215" s="25" t="str">
        <f>IF(ISBLANK(VLOOKUP($A215,Results!$B$4:$CJ$507,4+$G$4)),"",VLOOKUP($A215,Results!$B$4:$CJ$5199,4+$G$4))</f>
        <v/>
      </c>
      <c r="H215"/>
      <c r="I215" s="26" t="str">
        <f t="shared" si="3"/>
        <v/>
      </c>
      <c r="J215" s="21"/>
    </row>
    <row r="216" spans="1:10" ht="24.75" customHeight="1" x14ac:dyDescent="0.3">
      <c r="A216" s="80">
        <v>210</v>
      </c>
      <c r="B216" s="38" t="str">
        <f>IF(LEN(Results!C213)=0,"",Results!C213)</f>
        <v>Wider community participation</v>
      </c>
      <c r="C216" s="39" t="str">
        <f>IF(LEN(Results!E213)=0,"",Results!E213)</f>
        <v/>
      </c>
      <c r="D216" s="79" t="str">
        <f>IF(LEN(Results!D213)=0,"",Results!D213)</f>
        <v>Perceptions of their community</v>
      </c>
      <c r="E216" s="24" t="str">
        <f>IF(ISBLANK(VLOOKUP($A216,Results!$B$4:$CJ$507,4+$E$4)),"",VLOOKUP($A216,Results!$B$4:$CJ$507,4+$E$4))</f>
        <v/>
      </c>
      <c r="F216"/>
      <c r="G216" s="25" t="str">
        <f>IF(ISBLANK(VLOOKUP($A216,Results!$B$4:$CJ$507,4+$G$4)),"",VLOOKUP($A216,Results!$B$4:$CJ$5199,4+$G$4))</f>
        <v/>
      </c>
      <c r="H216"/>
      <c r="I216" s="26" t="str">
        <f t="shared" si="3"/>
        <v/>
      </c>
      <c r="J216" s="21"/>
    </row>
    <row r="217" spans="1:10" ht="24.75" customHeight="1" x14ac:dyDescent="0.3">
      <c r="A217" s="80">
        <v>211</v>
      </c>
      <c r="B217" s="38" t="str">
        <f>IF(LEN(Results!C214)=0,"",Results!C214)</f>
        <v>Wider community participation</v>
      </c>
      <c r="C217" s="39" t="str">
        <f>IF(LEN(Results!E214)=0,"",Results!E214)</f>
        <v>Victorian Population Health Survey 2020</v>
      </c>
      <c r="D217" s="77" t="str">
        <f>IF(LEN(Results!D214)=0,"",Results!D214)</f>
        <v>Feeling of Trust: most people could be trusted 'never' or 'not often', 2020</v>
      </c>
      <c r="E217" s="24">
        <f>IF(ISBLANK(VLOOKUP($A217,Results!$B$4:$CJ$507,4+$E$4)),"",VLOOKUP($A217,Results!$B$4:$CJ$507,4+$E$4))</f>
        <v>15.964259999999999</v>
      </c>
      <c r="F217"/>
      <c r="G217" s="25">
        <f>IF(ISBLANK(VLOOKUP($A217,Results!$B$4:$CJ$507,4+$G$4)),"",VLOOKUP($A217,Results!$B$4:$CJ$5199,4+$G$4))</f>
        <v>14.223420000000001</v>
      </c>
      <c r="H217"/>
      <c r="I217" s="26">
        <f t="shared" si="3"/>
        <v>12.299999999999999</v>
      </c>
      <c r="J217" s="21"/>
    </row>
    <row r="218" spans="1:10" ht="24.75" customHeight="1" x14ac:dyDescent="0.3">
      <c r="A218" s="80">
        <v>212</v>
      </c>
      <c r="B218" s="38" t="str">
        <f>IF(LEN(Results!C215)=0,"",Results!C215)</f>
        <v>Wider community participation</v>
      </c>
      <c r="C218" s="39" t="str">
        <f>IF(LEN(Results!E215)=0,"",Results!E215)</f>
        <v>2015 VicHealth Indicators Survey</v>
      </c>
      <c r="D218" s="77" t="str">
        <f>IF(LEN(Results!D215)=0,"",Results!D215)</f>
        <v>Perceptions of neighborhood – people are willing to help each other: 2015</v>
      </c>
      <c r="E218" s="24">
        <f>IF(ISBLANK(VLOOKUP($A218,Results!$B$4:$CJ$507,4+$E$4)),"",VLOOKUP($A218,Results!$B$4:$CJ$507,4+$E$4))</f>
        <v>81.7</v>
      </c>
      <c r="F218"/>
      <c r="G218" s="25">
        <f>IF(ISBLANK(VLOOKUP($A218,Results!$B$4:$CJ$507,4+$G$4)),"",VLOOKUP($A218,Results!$B$4:$CJ$5199,4+$G$4))</f>
        <v>74.099999999999994</v>
      </c>
      <c r="H218"/>
      <c r="I218" s="26">
        <f t="shared" si="3"/>
        <v>10.299999999999999</v>
      </c>
      <c r="J218" s="21"/>
    </row>
    <row r="219" spans="1:10" ht="24.75" customHeight="1" x14ac:dyDescent="0.3">
      <c r="A219" s="80">
        <v>213</v>
      </c>
      <c r="B219" s="38" t="str">
        <f>IF(LEN(Results!C216)=0,"",Results!C216)</f>
        <v>Wider community participation</v>
      </c>
      <c r="C219" s="39" t="str">
        <f>IF(LEN(Results!E216)=0,"",Results!E216)</f>
        <v>2015 VicHealth Indicators Survey</v>
      </c>
      <c r="D219" s="77" t="str">
        <f>IF(LEN(Results!D216)=0,"",Results!D216)</f>
        <v>Perceptions of neighborhood – this is a close-knit neighborhood: 2015</v>
      </c>
      <c r="E219" s="24">
        <f>IF(ISBLANK(VLOOKUP($A219,Results!$B$4:$CJ$507,4+$E$4)),"",VLOOKUP($A219,Results!$B$4:$CJ$507,4+$E$4))</f>
        <v>73.400000000000006</v>
      </c>
      <c r="F219"/>
      <c r="G219" s="25">
        <f>IF(ISBLANK(VLOOKUP($A219,Results!$B$4:$CJ$507,4+$G$4)),"",VLOOKUP($A219,Results!$B$4:$CJ$5199,4+$G$4))</f>
        <v>61</v>
      </c>
      <c r="H219"/>
      <c r="I219" s="26">
        <f t="shared" si="3"/>
        <v>20.400000000000002</v>
      </c>
      <c r="J219" s="21"/>
    </row>
    <row r="220" spans="1:10" ht="24.75" customHeight="1" x14ac:dyDescent="0.3">
      <c r="A220" s="80">
        <v>214</v>
      </c>
      <c r="B220" s="38" t="str">
        <f>IF(LEN(Results!C217)=0,"",Results!C217)</f>
        <v>Wider community participation</v>
      </c>
      <c r="C220" s="39" t="str">
        <f>IF(LEN(Results!E217)=0,"",Results!E217)</f>
        <v/>
      </c>
      <c r="D220" s="77" t="str">
        <f>IF(LEN(Results!D217)=0,"",Results!D217)</f>
        <v/>
      </c>
      <c r="E220" s="24" t="str">
        <f>IF(ISBLANK(VLOOKUP($A220,Results!$B$4:$CJ$507,4+$E$4)),"",VLOOKUP($A220,Results!$B$4:$CJ$507,4+$E$4))</f>
        <v/>
      </c>
      <c r="F220"/>
      <c r="G220" s="25" t="str">
        <f>IF(ISBLANK(VLOOKUP($A220,Results!$B$4:$CJ$507,4+$G$4)),"",VLOOKUP($A220,Results!$B$4:$CJ$5199,4+$G$4))</f>
        <v/>
      </c>
      <c r="H220"/>
      <c r="I220" s="26" t="str">
        <f t="shared" si="3"/>
        <v/>
      </c>
      <c r="J220" s="21"/>
    </row>
    <row r="221" spans="1:10" ht="24.75" customHeight="1" x14ac:dyDescent="0.3">
      <c r="A221" s="80">
        <v>215</v>
      </c>
      <c r="B221" s="38" t="str">
        <f>IF(LEN(Results!C218)=0,"",Results!C218)</f>
        <v>Wider community participation</v>
      </c>
      <c r="C221" s="39" t="str">
        <f>IF(LEN(Results!E218)=0,"",Results!E218)</f>
        <v/>
      </c>
      <c r="D221" s="77" t="str">
        <f>IF(LEN(Results!D218)=0,"",Results!D218)</f>
        <v/>
      </c>
      <c r="E221" s="24" t="str">
        <f>IF(ISBLANK(VLOOKUP($A221,Results!$B$4:$CJ$507,4+$E$4)),"",VLOOKUP($A221,Results!$B$4:$CJ$507,4+$E$4))</f>
        <v/>
      </c>
      <c r="F221"/>
      <c r="G221" s="25" t="str">
        <f>IF(ISBLANK(VLOOKUP($A221,Results!$B$4:$CJ$507,4+$G$4)),"",VLOOKUP($A221,Results!$B$4:$CJ$5199,4+$G$4))</f>
        <v/>
      </c>
      <c r="H221"/>
      <c r="I221" s="26" t="str">
        <f t="shared" si="3"/>
        <v/>
      </c>
      <c r="J221" s="21"/>
    </row>
    <row r="222" spans="1:10" ht="24.75" customHeight="1" x14ac:dyDescent="0.3">
      <c r="A222" s="80">
        <v>216</v>
      </c>
      <c r="B222" s="38" t="str">
        <f>IF(LEN(Results!C219)=0,"",Results!C219)</f>
        <v>Wider community participation</v>
      </c>
      <c r="C222" s="39" t="str">
        <f>IF(LEN(Results!E219)=0,"",Results!E219)</f>
        <v/>
      </c>
      <c r="D222" s="79" t="str">
        <f>IF(LEN(Results!D219)=0,"",Results!D219)</f>
        <v>Engagement in local activities</v>
      </c>
      <c r="E222" s="24" t="str">
        <f>IF(ISBLANK(VLOOKUP($A222,Results!$B$4:$CJ$507,4+$E$4)),"",VLOOKUP($A222,Results!$B$4:$CJ$507,4+$E$4))</f>
        <v/>
      </c>
      <c r="F222"/>
      <c r="G222" s="25" t="str">
        <f>IF(ISBLANK(VLOOKUP($A222,Results!$B$4:$CJ$507,4+$G$4)),"",VLOOKUP($A222,Results!$B$4:$CJ$5199,4+$G$4))</f>
        <v/>
      </c>
      <c r="H222"/>
      <c r="I222" s="26" t="str">
        <f t="shared" si="3"/>
        <v/>
      </c>
      <c r="J222" s="21"/>
    </row>
    <row r="223" spans="1:10" ht="24.75" customHeight="1" x14ac:dyDescent="0.3">
      <c r="A223" s="80">
        <v>217</v>
      </c>
      <c r="B223" s="38" t="str">
        <f>IF(LEN(Results!C220)=0,"",Results!C220)</f>
        <v>Wider community participation</v>
      </c>
      <c r="C223" s="39" t="str">
        <f>IF(LEN(Results!E220)=0,"",Results!E220)</f>
        <v>2012 VicHealth Indicators Survey</v>
      </c>
      <c r="D223" s="77" t="str">
        <f>IF(LEN(Results!D220)=0,"",Results!D220)</f>
        <v>% Adults who volunteer at least once per month, 2012</v>
      </c>
      <c r="E223" s="24">
        <f>IF(ISBLANK(VLOOKUP($A223,Results!$B$4:$CJ$507,4+$E$4)),"",VLOOKUP($A223,Results!$B$4:$CJ$507,4+$E$4))</f>
        <v>43.8</v>
      </c>
      <c r="F223"/>
      <c r="G223" s="25">
        <f>IF(ISBLANK(VLOOKUP($A223,Results!$B$4:$CJ$507,4+$G$4)),"",VLOOKUP($A223,Results!$B$4:$CJ$5199,4+$G$4))</f>
        <v>34.299999999999997</v>
      </c>
      <c r="H223"/>
      <c r="I223" s="26">
        <f t="shared" si="3"/>
        <v>27.700000000000003</v>
      </c>
      <c r="J223" s="21"/>
    </row>
    <row r="224" spans="1:10" ht="24.75" customHeight="1" x14ac:dyDescent="0.3">
      <c r="A224" s="80">
        <v>218</v>
      </c>
      <c r="B224" s="38" t="str">
        <f>IF(LEN(Results!C221)=0,"",Results!C221)</f>
        <v>Wider community participation</v>
      </c>
      <c r="C224" s="39" t="str">
        <f>IF(LEN(Results!E221)=0,"",Results!E221)</f>
        <v>2012 VicHealth Indicators Survey</v>
      </c>
      <c r="D224" s="77" t="str">
        <f>IF(LEN(Results!D221)=0,"",Results!D221)</f>
        <v>% Adults who had participated in citizen engagement activities in the previous year, 2012</v>
      </c>
      <c r="E224" s="24">
        <f>IF(ISBLANK(VLOOKUP($A224,Results!$B$4:$CJ$507,4+$E$4)),"",VLOOKUP($A224,Results!$B$4:$CJ$507,4+$E$4))</f>
        <v>65.599999999999994</v>
      </c>
      <c r="F224"/>
      <c r="G224" s="25">
        <f>IF(ISBLANK(VLOOKUP($A224,Results!$B$4:$CJ$507,4+$G$4)),"",VLOOKUP($A224,Results!$B$4:$CJ$5199,4+$G$4))</f>
        <v>50.5</v>
      </c>
      <c r="H224"/>
      <c r="I224" s="26">
        <f t="shared" si="3"/>
        <v>30</v>
      </c>
      <c r="J224" s="21"/>
    </row>
    <row r="225" spans="1:10" ht="24.75" customHeight="1" x14ac:dyDescent="0.3">
      <c r="A225" s="80">
        <v>219</v>
      </c>
      <c r="B225" s="38" t="str">
        <f>IF(LEN(Results!C222)=0,"",Results!C222)</f>
        <v>Wider community participation</v>
      </c>
      <c r="C225" s="39" t="str">
        <f>IF(LEN(Results!E222)=0,"",Results!E222)</f>
        <v/>
      </c>
      <c r="D225" s="77" t="str">
        <f>IF(LEN(Results!D222)=0,"",Results!D222)</f>
        <v/>
      </c>
      <c r="E225" s="24" t="str">
        <f>IF(ISBLANK(VLOOKUP($A225,Results!$B$4:$CJ$507,4+$E$4)),"",VLOOKUP($A225,Results!$B$4:$CJ$507,4+$E$4))</f>
        <v/>
      </c>
      <c r="F225"/>
      <c r="G225" s="25" t="str">
        <f>IF(ISBLANK(VLOOKUP($A225,Results!$B$4:$CJ$507,4+$G$4)),"",VLOOKUP($A225,Results!$B$4:$CJ$5199,4+$G$4))</f>
        <v/>
      </c>
      <c r="H225"/>
      <c r="I225" s="26" t="str">
        <f t="shared" si="3"/>
        <v/>
      </c>
      <c r="J225" s="21"/>
    </row>
    <row r="226" spans="1:10" ht="24.75" customHeight="1" x14ac:dyDescent="0.3">
      <c r="A226" s="80">
        <v>220</v>
      </c>
      <c r="B226" s="38" t="str">
        <f>IF(LEN(Results!C223)=0,"",Results!C223)</f>
        <v>Wider community participation</v>
      </c>
      <c r="C226" s="39" t="str">
        <f>IF(LEN(Results!E223)=0,"",Results!E223)</f>
        <v/>
      </c>
      <c r="D226" s="77" t="str">
        <f>IF(LEN(Results!D223)=0,"",Results!D223)</f>
        <v/>
      </c>
      <c r="E226" s="24" t="str">
        <f>IF(ISBLANK(VLOOKUP($A226,Results!$B$4:$CJ$507,4+$E$4)),"",VLOOKUP($A226,Results!$B$4:$CJ$507,4+$E$4))</f>
        <v/>
      </c>
      <c r="F226"/>
      <c r="G226" s="25" t="str">
        <f>IF(ISBLANK(VLOOKUP($A226,Results!$B$4:$CJ$507,4+$G$4)),"",VLOOKUP($A226,Results!$B$4:$CJ$5199,4+$G$4))</f>
        <v/>
      </c>
      <c r="H226"/>
      <c r="I226" s="26" t="str">
        <f t="shared" si="3"/>
        <v/>
      </c>
      <c r="J226" s="21"/>
    </row>
    <row r="227" spans="1:10" ht="24.75" customHeight="1" x14ac:dyDescent="0.3">
      <c r="A227" s="80">
        <v>221</v>
      </c>
      <c r="B227" s="38" t="str">
        <f>IF(LEN(Results!C224)=0,"",Results!C224)</f>
        <v>Wider community participation</v>
      </c>
      <c r="C227" s="39" t="str">
        <f>IF(LEN(Results!E224)=0,"",Results!E224)</f>
        <v/>
      </c>
      <c r="D227" s="79" t="str">
        <f>IF(LEN(Results!D224)=0,"",Results!D224)</f>
        <v>Sense of empowerment within the community</v>
      </c>
      <c r="E227" s="24" t="str">
        <f>IF(ISBLANK(VLOOKUP($A227,Results!$B$4:$CJ$507,4+$E$4)),"",VLOOKUP($A227,Results!$B$4:$CJ$507,4+$E$4))</f>
        <v/>
      </c>
      <c r="F227"/>
      <c r="G227" s="25" t="str">
        <f>IF(ISBLANK(VLOOKUP($A227,Results!$B$4:$CJ$507,4+$G$4)),"",VLOOKUP($A227,Results!$B$4:$CJ$5199,4+$G$4))</f>
        <v/>
      </c>
      <c r="H227"/>
      <c r="I227" s="26" t="str">
        <f t="shared" si="3"/>
        <v/>
      </c>
      <c r="J227" s="21"/>
    </row>
    <row r="228" spans="1:10" ht="24.75" customHeight="1" x14ac:dyDescent="0.3">
      <c r="A228" s="80">
        <v>222</v>
      </c>
      <c r="B228" s="38" t="str">
        <f>IF(LEN(Results!C225)=0,"",Results!C225)</f>
        <v>Wider community participation</v>
      </c>
      <c r="C228" s="39" t="str">
        <f>IF(LEN(Results!E225)=0,"",Results!E225)</f>
        <v>Victorian Population Health Survey 2020</v>
      </c>
      <c r="D228" s="77" t="str">
        <f>IF(LEN(Results!D225)=0,"",Results!D225)</f>
        <v>I feel valued by society: 'never' or 'not often', 2020</v>
      </c>
      <c r="E228" s="24">
        <f>IF(ISBLANK(VLOOKUP($A228,Results!$B$4:$CJ$507,4+$E$4)),"",VLOOKUP($A228,Results!$B$4:$CJ$507,4+$E$4))</f>
        <v>17.119720000000001</v>
      </c>
      <c r="F228"/>
      <c r="G228" s="25">
        <f>IF(ISBLANK(VLOOKUP($A228,Results!$B$4:$CJ$507,4+$G$4)),"",VLOOKUP($A228,Results!$B$4:$CJ$5199,4+$G$4))</f>
        <v>10.983599999999999</v>
      </c>
      <c r="H228"/>
      <c r="I228" s="26">
        <f t="shared" si="3"/>
        <v>55.9</v>
      </c>
      <c r="J228" s="21"/>
    </row>
    <row r="229" spans="1:10" ht="24.75" customHeight="1" x14ac:dyDescent="0.3">
      <c r="A229" s="80">
        <v>223</v>
      </c>
      <c r="B229" s="38" t="str">
        <f>IF(LEN(Results!C226)=0,"",Results!C226)</f>
        <v>Wider community participation</v>
      </c>
      <c r="C229" s="39" t="str">
        <f>IF(LEN(Results!E226)=0,"",Results!E226)</f>
        <v>2008 DPCD Measures of Community Strength and Connection</v>
      </c>
      <c r="D229" s="77" t="str">
        <f>IF(LEN(Results!D226)=0,"",Results!D226)</f>
        <v>% Adults who feel they have opportunities to have a real say on issues that are important, 2008</v>
      </c>
      <c r="E229" s="24">
        <f>IF(ISBLANK(VLOOKUP($A229,Results!$B$4:$CJ$507,4+$E$4)),"",VLOOKUP($A229,Results!$B$4:$CJ$507,4+$E$4))</f>
        <v>41.9</v>
      </c>
      <c r="F229"/>
      <c r="G229" s="25">
        <f>IF(ISBLANK(VLOOKUP($A229,Results!$B$4:$CJ$507,4+$G$4)),"",VLOOKUP($A229,Results!$B$4:$CJ$5199,4+$G$4))</f>
        <v>45.844303797468349</v>
      </c>
      <c r="H229"/>
      <c r="I229" s="26">
        <f t="shared" si="3"/>
        <v>-8.6999999999999993</v>
      </c>
      <c r="J229" s="21"/>
    </row>
    <row r="230" spans="1:10" ht="24.75" customHeight="1" x14ac:dyDescent="0.3">
      <c r="A230" s="80">
        <v>224</v>
      </c>
      <c r="B230" s="38" t="str">
        <f>IF(LEN(Results!C227)=0,"",Results!C227)</f>
        <v>Wider community participation</v>
      </c>
      <c r="C230" s="39" t="str">
        <f>IF(LEN(Results!E227)=0,"",Results!E227)</f>
        <v>CIV Survey and other Data</v>
      </c>
      <c r="D230" s="77" t="str">
        <f>IF(LEN(Results!D227)=0,"",Results!D227)</f>
        <v>% Adults who agree that they are able to vote for a trustworthy political candidate</v>
      </c>
      <c r="E230" s="24">
        <f>IF(ISBLANK(VLOOKUP($A230,Results!$B$4:$CJ$507,4+$E$4)),"",VLOOKUP($A230,Results!$B$4:$CJ$507,4+$E$4))</f>
        <v>61.7</v>
      </c>
      <c r="F230"/>
      <c r="G230" s="25">
        <f>IF(ISBLANK(VLOOKUP($A230,Results!$B$4:$CJ$507,4+$G$4)),"",VLOOKUP($A230,Results!$B$4:$CJ$5199,4+$G$4))</f>
        <v>52.8</v>
      </c>
      <c r="H230"/>
      <c r="I230" s="26">
        <f t="shared" si="3"/>
        <v>16.900000000000002</v>
      </c>
      <c r="J230" s="21"/>
    </row>
    <row r="231" spans="1:10" ht="24.75" customHeight="1" x14ac:dyDescent="0.3">
      <c r="A231" s="80">
        <v>225</v>
      </c>
      <c r="B231" s="38" t="str">
        <f>IF(LEN(Results!C228)=0,"",Results!C228)</f>
        <v>Wider community participation</v>
      </c>
      <c r="C231" s="39" t="str">
        <f>IF(LEN(Results!E228)=0,"",Results!E228)</f>
        <v>2008 DPCD Measures of Community Strength and Connection</v>
      </c>
      <c r="D231" s="77" t="str">
        <f>IF(LEN(Results!D228)=0,"",Results!D228)</f>
        <v>% Adults who feel valued by society, 2008</v>
      </c>
      <c r="E231" s="24">
        <f>IF(ISBLANK(VLOOKUP($A231,Results!$B$4:$CJ$507,4+$E$4)),"",VLOOKUP($A231,Results!$B$4:$CJ$507,4+$E$4))</f>
        <v>53</v>
      </c>
      <c r="F231"/>
      <c r="G231" s="25">
        <f>IF(ISBLANK(VLOOKUP($A231,Results!$B$4:$CJ$507,4+$G$4)),"",VLOOKUP($A231,Results!$B$4:$CJ$5199,4+$G$4))</f>
        <v>54.368354430379739</v>
      </c>
      <c r="H231"/>
      <c r="I231" s="26">
        <f t="shared" si="3"/>
        <v>-2.6</v>
      </c>
    </row>
    <row r="232" spans="1:10" ht="24.75" customHeight="1" x14ac:dyDescent="0.3">
      <c r="A232" s="80">
        <v>226</v>
      </c>
      <c r="B232" s="38" t="str">
        <f>IF(LEN(Results!C229)=0,"",Results!C229)</f>
        <v>Wider community participation</v>
      </c>
      <c r="C232" s="39" t="str">
        <f>IF(LEN(Results!E229)=0,"",Results!E229)</f>
        <v/>
      </c>
      <c r="D232" s="77" t="str">
        <f>IF(LEN(Results!D229)=0,"",Results!D229)</f>
        <v/>
      </c>
      <c r="E232" s="24" t="str">
        <f>IF(ISBLANK(VLOOKUP($A232,Results!$B$4:$CJ$507,4+$E$4)),"",VLOOKUP($A232,Results!$B$4:$CJ$507,4+$E$4))</f>
        <v/>
      </c>
      <c r="F232"/>
      <c r="G232" s="25" t="str">
        <f>IF(ISBLANK(VLOOKUP($A232,Results!$B$4:$CJ$507,4+$G$4)),"",VLOOKUP($A232,Results!$B$4:$CJ$5199,4+$G$4))</f>
        <v/>
      </c>
      <c r="H232"/>
      <c r="I232" s="26" t="str">
        <f t="shared" si="3"/>
        <v/>
      </c>
    </row>
    <row r="233" spans="1:10" ht="24.75" customHeight="1" x14ac:dyDescent="0.3">
      <c r="A233" s="80">
        <v>227</v>
      </c>
      <c r="B233" s="38" t="str">
        <f>IF(LEN(Results!C230)=0,"",Results!C230)</f>
        <v>Wider community participation</v>
      </c>
      <c r="C233" s="39" t="str">
        <f>IF(LEN(Results!E230)=0,"",Results!E230)</f>
        <v/>
      </c>
      <c r="D233" s="77" t="str">
        <f>IF(LEN(Results!D230)=0,"",Results!D230)</f>
        <v/>
      </c>
      <c r="E233" s="24" t="str">
        <f>IF(ISBLANK(VLOOKUP($A233,Results!$B$4:$CJ$507,4+$E$4)),"",VLOOKUP($A233,Results!$B$4:$CJ$507,4+$E$4))</f>
        <v/>
      </c>
      <c r="F233"/>
      <c r="G233" s="25" t="str">
        <f>IF(ISBLANK(VLOOKUP($A233,Results!$B$4:$CJ$507,4+$G$4)),"",VLOOKUP($A233,Results!$B$4:$CJ$5199,4+$G$4))</f>
        <v/>
      </c>
      <c r="H233"/>
      <c r="I233" s="26" t="str">
        <f t="shared" si="3"/>
        <v/>
      </c>
    </row>
    <row r="234" spans="1:10" ht="24.75" customHeight="1" x14ac:dyDescent="0.3">
      <c r="A234" s="80">
        <v>228</v>
      </c>
      <c r="B234" s="38" t="str">
        <f>IF(LEN(Results!C231)=0,"",Results!C231)</f>
        <v>Wider community participation</v>
      </c>
      <c r="C234" s="39" t="str">
        <f>IF(LEN(Results!E231)=0,"",Results!E231)</f>
        <v/>
      </c>
      <c r="D234" s="79" t="str">
        <f>IF(LEN(Results!D231)=0,"",Results!D231)</f>
        <v>Multiculturalism &amp; Discrimination</v>
      </c>
      <c r="E234" s="24" t="str">
        <f>IF(ISBLANK(VLOOKUP($A234,Results!$B$4:$CJ$507,4+$E$4)),"",VLOOKUP($A234,Results!$B$4:$CJ$507,4+$E$4))</f>
        <v/>
      </c>
      <c r="F234"/>
      <c r="G234" s="25" t="str">
        <f>IF(ISBLANK(VLOOKUP($A234,Results!$B$4:$CJ$507,4+$G$4)),"",VLOOKUP($A234,Results!$B$4:$CJ$5199,4+$G$4))</f>
        <v/>
      </c>
      <c r="H234"/>
      <c r="I234" s="26" t="str">
        <f t="shared" si="3"/>
        <v/>
      </c>
    </row>
    <row r="235" spans="1:10" ht="24.75" customHeight="1" x14ac:dyDescent="0.3">
      <c r="A235" s="80">
        <v>229</v>
      </c>
      <c r="B235" s="38" t="str">
        <f>IF(LEN(Results!C232)=0,"",Results!C232)</f>
        <v>Wider community participation</v>
      </c>
      <c r="C235" s="39" t="str">
        <f>IF(LEN(Results!E232)=0,"",Results!E232)</f>
        <v>Victorian Population Health Survey 2023</v>
      </c>
      <c r="D235" s="77" t="str">
        <f>IF(LEN(Results!D232)=0,"",Results!D232)</f>
        <v>Multiculturalism makes life in your area better: 'No' or 'Not often' 2023</v>
      </c>
      <c r="E235" s="24">
        <f>IF(ISBLANK(VLOOKUP($A235,Results!$B$4:$CJ$507,4+$E$4)),"",VLOOKUP($A235,Results!$B$4:$CJ$507,4+$E$4))</f>
        <v>11.34233</v>
      </c>
      <c r="F235"/>
      <c r="G235" s="25">
        <f>IF(ISBLANK(VLOOKUP($A235,Results!$B$4:$CJ$507,4+$G$4)),"",VLOOKUP($A235,Results!$B$4:$CJ$5199,4+$G$4))</f>
        <v>8.054786</v>
      </c>
      <c r="H235"/>
      <c r="I235" s="26">
        <f t="shared" si="3"/>
        <v>40.9</v>
      </c>
    </row>
    <row r="236" spans="1:10" ht="24.75" customHeight="1" x14ac:dyDescent="0.3">
      <c r="A236" s="80">
        <v>230</v>
      </c>
      <c r="B236" s="38" t="str">
        <f>IF(LEN(Results!C233)=0,"",Results!C233)</f>
        <v>Wider community participation</v>
      </c>
      <c r="C236" s="39" t="str">
        <f>IF(LEN(Results!E233)=0,"",Results!E233)</f>
        <v>Victorian Population Health Survey 2020</v>
      </c>
      <c r="D236" s="77" t="str">
        <f>IF(LEN(Results!D233)=0,"",Results!D233)</f>
        <v>Multiculturalism makes life in your area better 'never' or 'not often', 2020</v>
      </c>
      <c r="E236" s="24">
        <f>IF(ISBLANK(VLOOKUP($A236,Results!$B$4:$CJ$507,4+$E$4)),"",VLOOKUP($A236,Results!$B$4:$CJ$507,4+$E$4))</f>
        <v>10.45125</v>
      </c>
      <c r="F236"/>
      <c r="G236" s="25">
        <f>IF(ISBLANK(VLOOKUP($A236,Results!$B$4:$CJ$507,4+$G$4)),"",VLOOKUP($A236,Results!$B$4:$CJ$5199,4+$G$4))</f>
        <v>6.7353719999999999</v>
      </c>
      <c r="H236"/>
      <c r="I236" s="26">
        <f t="shared" si="3"/>
        <v>55.2</v>
      </c>
    </row>
    <row r="237" spans="1:10" ht="38.549999999999997" customHeight="1" x14ac:dyDescent="0.3">
      <c r="A237" s="80">
        <v>231</v>
      </c>
      <c r="B237" s="38" t="str">
        <f>IF(LEN(Results!C234)=0,"",Results!C234)</f>
        <v>Wider community participation</v>
      </c>
      <c r="C237" s="39" t="str">
        <f>IF(LEN(Results!E234)=0,"",Results!E234)</f>
        <v>Victorian Population Health Survey 2023</v>
      </c>
      <c r="D237" s="77" t="str">
        <f>IF(LEN(Results!D234)=0,"",Results!D234)</f>
        <v>Experienced discrimination: "In the past 12 months, have you experienced discrimination or have been treated unfairly by others?  2023</v>
      </c>
      <c r="E237" s="24">
        <f>IF(ISBLANK(VLOOKUP($A237,Results!$B$4:$CJ$507,4+$E$4)),"",VLOOKUP($A237,Results!$B$4:$CJ$507,4+$E$4))</f>
        <v>12.77073</v>
      </c>
      <c r="F237"/>
      <c r="G237" s="25">
        <f>IF(ISBLANK(VLOOKUP($A237,Results!$B$4:$CJ$507,4+$G$4)),"",VLOOKUP($A237,Results!$B$4:$CJ$5199,4+$G$4))</f>
        <v>15.761089999999999</v>
      </c>
      <c r="H237"/>
      <c r="I237" s="26">
        <f t="shared" si="3"/>
        <v>-19</v>
      </c>
    </row>
    <row r="238" spans="1:10" ht="24.75" customHeight="1" x14ac:dyDescent="0.3">
      <c r="A238" s="80">
        <v>232</v>
      </c>
      <c r="B238" s="38" t="str">
        <f>IF(LEN(Results!C235)=0,"",Results!C235)</f>
        <v>Wider community participation</v>
      </c>
      <c r="C238" s="39" t="str">
        <f>IF(LEN(Results!E235)=0,"",Results!E235)</f>
        <v/>
      </c>
      <c r="D238" s="77" t="str">
        <f>IF(LEN(Results!D235)=0,"",Results!D235)</f>
        <v/>
      </c>
      <c r="E238" s="24" t="str">
        <f>IF(ISBLANK(VLOOKUP($A238,Results!$B$4:$CJ$507,4+$E$4)),"",VLOOKUP($A238,Results!$B$4:$CJ$507,4+$E$4))</f>
        <v/>
      </c>
      <c r="F238"/>
      <c r="G238" s="25" t="str">
        <f>IF(ISBLANK(VLOOKUP($A238,Results!$B$4:$CJ$507,4+$G$4)),"",VLOOKUP($A238,Results!$B$4:$CJ$5199,4+$G$4))</f>
        <v/>
      </c>
      <c r="H238"/>
      <c r="I238" s="26" t="str">
        <f t="shared" si="3"/>
        <v/>
      </c>
    </row>
    <row r="239" spans="1:10" ht="24.75" customHeight="1" x14ac:dyDescent="0.3">
      <c r="A239" s="80">
        <v>233</v>
      </c>
      <c r="B239" s="38" t="str">
        <f>IF(LEN(Results!C236)=0,"",Results!C236)</f>
        <v>Wider community participation</v>
      </c>
      <c r="C239" s="39" t="str">
        <f>IF(LEN(Results!E236)=0,"",Results!E236)</f>
        <v/>
      </c>
      <c r="D239" s="77" t="str">
        <f>IF(LEN(Results!D236)=0,"",Results!D236)</f>
        <v/>
      </c>
      <c r="E239" s="24" t="str">
        <f>IF(ISBLANK(VLOOKUP($A239,Results!$B$4:$CJ$507,4+$E$4)),"",VLOOKUP($A239,Results!$B$4:$CJ$507,4+$E$4))</f>
        <v/>
      </c>
      <c r="F239"/>
      <c r="G239" s="25" t="str">
        <f>IF(ISBLANK(VLOOKUP($A239,Results!$B$4:$CJ$507,4+$G$4)),"",VLOOKUP($A239,Results!$B$4:$CJ$5199,4+$G$4))</f>
        <v/>
      </c>
      <c r="H239"/>
      <c r="I239" s="26" t="str">
        <f t="shared" si="3"/>
        <v/>
      </c>
    </row>
    <row r="240" spans="1:10" ht="24.75" customHeight="1" x14ac:dyDescent="0.3">
      <c r="A240" s="80">
        <v>234</v>
      </c>
      <c r="B240" s="38" t="str">
        <f>IF(LEN(Results!C237)=0,"",Results!C237)</f>
        <v>Gender equity &amp; family violence</v>
      </c>
      <c r="C240" s="36" t="str">
        <f>IF(LEN(Results!E237)=0,"",Results!E237)</f>
        <v/>
      </c>
      <c r="D240" s="78" t="str">
        <f>IF(LEN(Results!D237)=0,"",Results!D237)</f>
        <v>GENDER EQUITY &amp; FAMILY VIOLENCE</v>
      </c>
      <c r="E240" s="24" t="str">
        <f>IF(ISBLANK(VLOOKUP($A240,Results!$B$4:$CJ$507,4+$E$4)),"",VLOOKUP($A240,Results!$B$4:$CJ$507,4+$E$4))</f>
        <v/>
      </c>
      <c r="F240"/>
      <c r="G240" s="25" t="str">
        <f>IF(ISBLANK(VLOOKUP($A240,Results!$B$4:$CJ$507,4+$G$4)),"",VLOOKUP($A240,Results!$B$4:$CJ$5199,4+$G$4))</f>
        <v/>
      </c>
      <c r="H240"/>
      <c r="I240" s="26" t="str">
        <f t="shared" si="3"/>
        <v/>
      </c>
    </row>
    <row r="241" spans="1:9" ht="24.75" customHeight="1" x14ac:dyDescent="0.3">
      <c r="A241" s="80">
        <v>235</v>
      </c>
      <c r="B241" s="38" t="str">
        <f>IF(LEN(Results!C238)=0,"",Results!C238)</f>
        <v>Gender equity &amp; family violence</v>
      </c>
      <c r="C241" s="39" t="str">
        <f>IF(LEN(Results!E238)=0,"",Results!E238)</f>
        <v>2015 VicHealth Indicators Survey</v>
      </c>
      <c r="D241" s="77" t="str">
        <f>IF(LEN(Results!D238)=0,"",Results!D238)</f>
        <v>Low gender equality score 2012</v>
      </c>
      <c r="E241" s="24">
        <f>IF(ISBLANK(VLOOKUP($A241,Results!$B$4:$CJ$507,4+$E$4)),"",VLOOKUP($A241,Results!$B$4:$CJ$507,4+$E$4))</f>
        <v>38.4</v>
      </c>
      <c r="F241"/>
      <c r="G241" s="25">
        <f>IF(ISBLANK(VLOOKUP($A241,Results!$B$4:$CJ$507,4+$G$4)),"",VLOOKUP($A241,Results!$B$4:$CJ$5199,4+$G$4))</f>
        <v>35.700000000000003</v>
      </c>
      <c r="H241"/>
      <c r="I241" s="26">
        <f t="shared" si="3"/>
        <v>7.6</v>
      </c>
    </row>
    <row r="242" spans="1:9" ht="24.75" customHeight="1" x14ac:dyDescent="0.3">
      <c r="A242" s="80">
        <v>236</v>
      </c>
      <c r="B242" s="38" t="str">
        <f>IF(LEN(Results!C239)=0,"",Results!C239)</f>
        <v>Gender equity &amp; family violence</v>
      </c>
      <c r="C242" s="39" t="str">
        <f>IF(LEN(Results!E239)=0,"",Results!E239)</f>
        <v>2012 VicHealth Indicators Survey</v>
      </c>
      <c r="D242" s="77" t="str">
        <f>IF(LEN(Results!D239)=0,"",Results!D239)</f>
        <v>% Adults who state that they would be prepared to intervene in a situation of domestic violence 2012</v>
      </c>
      <c r="E242" s="24">
        <f>IF(ISBLANK(VLOOKUP($A242,Results!$B$4:$CJ$507,4+$E$4)),"",VLOOKUP($A242,Results!$B$4:$CJ$507,4+$E$4))</f>
        <v>92.2</v>
      </c>
      <c r="F242"/>
      <c r="G242" s="25">
        <f>IF(ISBLANK(VLOOKUP($A242,Results!$B$4:$CJ$507,4+$G$4)),"",VLOOKUP($A242,Results!$B$4:$CJ$5199,4+$G$4))</f>
        <v>93.1</v>
      </c>
      <c r="H242"/>
      <c r="I242" s="26">
        <f t="shared" si="3"/>
        <v>-1</v>
      </c>
    </row>
    <row r="243" spans="1:9" ht="24.75" customHeight="1" x14ac:dyDescent="0.3">
      <c r="A243" s="80">
        <v>237</v>
      </c>
      <c r="B243" s="38" t="str">
        <f>IF(LEN(Results!C240)=0,"",Results!C240)</f>
        <v>Gender equity &amp; family violence</v>
      </c>
      <c r="C243" s="39" t="str">
        <f>IF(LEN(Results!E240)=0,"",Results!E240)</f>
        <v/>
      </c>
      <c r="D243" s="77" t="str">
        <f>IF(LEN(Results!D240)=0,"",Results!D240)</f>
        <v/>
      </c>
      <c r="E243" s="24" t="str">
        <f>IF(ISBLANK(VLOOKUP($A243,Results!$B$4:$CJ$507,4+$E$4)),"",VLOOKUP($A243,Results!$B$4:$CJ$507,4+$E$4))</f>
        <v/>
      </c>
      <c r="F243"/>
      <c r="G243" s="25" t="str">
        <f>IF(ISBLANK(VLOOKUP($A243,Results!$B$4:$CJ$507,4+$G$4)),"",VLOOKUP($A243,Results!$B$4:$CJ$5199,4+$G$4))</f>
        <v/>
      </c>
      <c r="H243"/>
      <c r="I243" s="26" t="str">
        <f t="shared" si="3"/>
        <v/>
      </c>
    </row>
    <row r="244" spans="1:9" ht="24.75" customHeight="1" x14ac:dyDescent="0.3">
      <c r="A244" s="80">
        <v>238</v>
      </c>
      <c r="B244" s="38" t="str">
        <f>IF(LEN(Results!C241)=0,"",Results!C241)</f>
        <v>Gender equity &amp; family violence</v>
      </c>
      <c r="C244" s="39" t="str">
        <f>IF(LEN(Results!E241)=0,"",Results!E241)</f>
        <v/>
      </c>
      <c r="D244" s="77" t="str">
        <f>IF(LEN(Results!D241)=0,"",Results!D241)</f>
        <v/>
      </c>
      <c r="E244" s="24" t="str">
        <f>IF(ISBLANK(VLOOKUP($A244,Results!$B$4:$CJ$507,4+$E$4)),"",VLOOKUP($A244,Results!$B$4:$CJ$507,4+$E$4))</f>
        <v/>
      </c>
      <c r="F244"/>
      <c r="G244" s="25" t="str">
        <f>IF(ISBLANK(VLOOKUP($A244,Results!$B$4:$CJ$507,4+$G$4)),"",VLOOKUP($A244,Results!$B$4:$CJ$5199,4+$G$4))</f>
        <v/>
      </c>
      <c r="H244"/>
      <c r="I244" s="26" t="str">
        <f t="shared" si="3"/>
        <v/>
      </c>
    </row>
    <row r="245" spans="1:9" ht="24.75" customHeight="1" x14ac:dyDescent="0.3">
      <c r="A245" s="80">
        <v>239</v>
      </c>
      <c r="B245" s="38" t="str">
        <f>IF(LEN(Results!C242)=0,"",Results!C242)</f>
        <v>Service use and access</v>
      </c>
      <c r="C245" s="36" t="str">
        <f>IF(LEN(Results!E242)=0,"",Results!E242)</f>
        <v/>
      </c>
      <c r="D245" s="37" t="str">
        <f>IF(LEN(Results!D242)=0,"",Results!D242)</f>
        <v>SERVICE USE &amp; ACCESS</v>
      </c>
      <c r="E245" s="24" t="str">
        <f>IF(ISBLANK(VLOOKUP($A245,Results!$B$4:$CJ$507,4+$E$4)),"",VLOOKUP($A245,Results!$B$4:$CJ$507,4+$E$4))</f>
        <v/>
      </c>
      <c r="F245"/>
      <c r="G245" s="25" t="str">
        <f>IF(ISBLANK(VLOOKUP($A245,Results!$B$4:$CJ$507,4+$G$4)),"",VLOOKUP($A245,Results!$B$4:$CJ$5199,4+$G$4))</f>
        <v/>
      </c>
      <c r="H245"/>
      <c r="I245" s="26" t="str">
        <f t="shared" si="3"/>
        <v/>
      </c>
    </row>
    <row r="246" spans="1:9" ht="24.75" customHeight="1" x14ac:dyDescent="0.3">
      <c r="A246" s="80">
        <v>240</v>
      </c>
      <c r="B246" s="38" t="str">
        <f>IF(LEN(Results!C243)=0,"",Results!C243)</f>
        <v>Service use and access</v>
      </c>
      <c r="C246" s="39" t="str">
        <f>IF(LEN(Results!E243)=0,"",Results!E243)</f>
        <v/>
      </c>
      <c r="D246" s="79" t="str">
        <f>IF(LEN(Results!D243)=0,"",Results!D243)</f>
        <v>Aged care</v>
      </c>
      <c r="E246" s="24" t="str">
        <f>IF(ISBLANK(VLOOKUP($A246,Results!$B$4:$CJ$507,4+$E$4)),"",VLOOKUP($A246,Results!$B$4:$CJ$507,4+$E$4))</f>
        <v/>
      </c>
      <c r="F246"/>
      <c r="G246" s="25" t="str">
        <f>IF(ISBLANK(VLOOKUP($A246,Results!$B$4:$CJ$507,4+$G$4)),"",VLOOKUP($A246,Results!$B$4:$CJ$5199,4+$G$4))</f>
        <v/>
      </c>
      <c r="H246"/>
      <c r="I246" s="26" t="str">
        <f t="shared" si="3"/>
        <v/>
      </c>
    </row>
    <row r="247" spans="1:9" ht="24.75" customHeight="1" x14ac:dyDescent="0.3">
      <c r="A247" s="80">
        <v>241</v>
      </c>
      <c r="B247" s="38" t="str">
        <f>IF(LEN(Results!C244)=0,"",Results!C244)</f>
        <v>Service use and access</v>
      </c>
      <c r="C247" s="39" t="str">
        <f>IF(LEN(Results!E244)=0,"",Results!E244)</f>
        <v>Dept. Health and Human Service Profiles 2014</v>
      </c>
      <c r="D247" s="77" t="str">
        <f>IF(LEN(Results!D244)=0,"",Results!D244)</f>
        <v>Aged care High-Care beds, 2014</v>
      </c>
      <c r="E247" s="24">
        <f>IF(ISBLANK(VLOOKUP($A247,Results!$B$4:$CJ$507,4+$E$4)),"",VLOOKUP($A247,Results!$B$4:$CJ$507,4+$E$4))</f>
        <v>88</v>
      </c>
      <c r="F247"/>
      <c r="G247" s="25">
        <f>IF(ISBLANK(VLOOKUP($A247,Results!$B$4:$CJ$507,4+$G$4)),"",VLOOKUP($A247,Results!$B$4:$CJ$5199,4+$G$4))</f>
        <v>24284</v>
      </c>
      <c r="H247"/>
      <c r="I247" s="26">
        <f t="shared" si="3"/>
        <v>-99.699999999999989</v>
      </c>
    </row>
    <row r="248" spans="1:9" ht="24.75" customHeight="1" x14ac:dyDescent="0.3">
      <c r="A248" s="80">
        <v>242</v>
      </c>
      <c r="B248" s="38" t="str">
        <f>IF(LEN(Results!C245)=0,"",Results!C245)</f>
        <v>Service use and access</v>
      </c>
      <c r="C248" s="39" t="str">
        <f>IF(LEN(Results!E245)=0,"",Results!E245)</f>
        <v>Dept. Health and Human Service Profiles 2014</v>
      </c>
      <c r="D248" s="77" t="str">
        <f>IF(LEN(Results!D245)=0,"",Results!D245)</f>
        <v>Aged care Low-Care beds, 2014</v>
      </c>
      <c r="E248" s="24">
        <f>IF(ISBLANK(VLOOKUP($A248,Results!$B$4:$CJ$507,4+$E$4)),"",VLOOKUP($A248,Results!$B$4:$CJ$507,4+$E$4))</f>
        <v>124</v>
      </c>
      <c r="F248"/>
      <c r="G248" s="25">
        <f>IF(ISBLANK(VLOOKUP($A248,Results!$B$4:$CJ$507,4+$G$4)),"",VLOOKUP($A248,Results!$B$4:$CJ$5199,4+$G$4))</f>
        <v>25637</v>
      </c>
      <c r="H248"/>
      <c r="I248" s="26">
        <f t="shared" si="3"/>
        <v>-99.6</v>
      </c>
    </row>
    <row r="249" spans="1:9" ht="24.75" customHeight="1" x14ac:dyDescent="0.3">
      <c r="A249" s="80">
        <v>243</v>
      </c>
      <c r="B249" s="38" t="str">
        <f>IF(LEN(Results!C246)=0,"",Results!C246)</f>
        <v>Service use and access</v>
      </c>
      <c r="C249" s="39" t="str">
        <f>IF(LEN(Results!E246)=0,"",Results!E246)</f>
        <v>Dept. Health and Human Service Profiles 2014</v>
      </c>
      <c r="D249" s="77" t="str">
        <f>IF(LEN(Results!D246)=0,"",Results!D246)</f>
        <v>HACC clients aged 0-64 per 1,000 HACC target pop, 2014</v>
      </c>
      <c r="E249" s="24">
        <f>IF(ISBLANK(VLOOKUP($A249,Results!$B$4:$CJ$507,4+$E$4)),"",VLOOKUP($A249,Results!$B$4:$CJ$507,4+$E$4))</f>
        <v>417.6</v>
      </c>
      <c r="F249"/>
      <c r="G249" s="25">
        <f>IF(ISBLANK(VLOOKUP($A249,Results!$B$4:$CJ$507,4+$G$4)),"",VLOOKUP($A249,Results!$B$4:$CJ$5199,4+$G$4))</f>
        <v>319.5</v>
      </c>
      <c r="H249"/>
      <c r="I249" s="26">
        <f t="shared" si="3"/>
        <v>30.8</v>
      </c>
    </row>
    <row r="250" spans="1:9" ht="24.75" customHeight="1" x14ac:dyDescent="0.3">
      <c r="A250" s="80">
        <v>244</v>
      </c>
      <c r="B250" s="38" t="str">
        <f>IF(LEN(Results!C247)=0,"",Results!C247)</f>
        <v>Service use and access</v>
      </c>
      <c r="C250" s="39" t="str">
        <f>IF(LEN(Results!E247)=0,"",Results!E247)</f>
        <v>Dept. Health and Human Service Profiles 2014</v>
      </c>
      <c r="D250" s="77" t="str">
        <f>IF(LEN(Results!D247)=0,"",Results!D247)</f>
        <v>HACC clients aged 65+ per 1,000 HACC target pop, 2014</v>
      </c>
      <c r="E250" s="24">
        <f>IF(ISBLANK(VLOOKUP($A250,Results!$B$4:$CJ$507,4+$E$4)),"",VLOOKUP($A250,Results!$B$4:$CJ$507,4+$E$4))</f>
        <v>1032.4000000000001</v>
      </c>
      <c r="F250"/>
      <c r="G250" s="25">
        <f>IF(ISBLANK(VLOOKUP($A250,Results!$B$4:$CJ$507,4+$G$4)),"",VLOOKUP($A250,Results!$B$4:$CJ$5199,4+$G$4))</f>
        <v>746.4</v>
      </c>
      <c r="H250"/>
      <c r="I250" s="26">
        <f t="shared" si="3"/>
        <v>38.4</v>
      </c>
    </row>
    <row r="251" spans="1:9" ht="24.75" customHeight="1" x14ac:dyDescent="0.3">
      <c r="A251" s="80">
        <v>245</v>
      </c>
      <c r="B251" s="38" t="str">
        <f>IF(LEN(Results!C248)=0,"",Results!C248)</f>
        <v>Service use and access</v>
      </c>
      <c r="C251" s="39" t="str">
        <f>IF(LEN(Results!E248)=0,"",Results!E248)</f>
        <v/>
      </c>
      <c r="D251" s="77" t="str">
        <f>IF(LEN(Results!D248)=0,"",Results!D248)</f>
        <v/>
      </c>
      <c r="E251" s="24" t="str">
        <f>IF(ISBLANK(VLOOKUP($A251,Results!$B$4:$CJ$507,4+$E$4)),"",VLOOKUP($A251,Results!$B$4:$CJ$507,4+$E$4))</f>
        <v/>
      </c>
      <c r="F251"/>
      <c r="G251" s="25" t="str">
        <f>IF(ISBLANK(VLOOKUP($A251,Results!$B$4:$CJ$507,4+$G$4)),"",VLOOKUP($A251,Results!$B$4:$CJ$5199,4+$G$4))</f>
        <v/>
      </c>
      <c r="H251"/>
      <c r="I251" s="26" t="str">
        <f t="shared" si="3"/>
        <v/>
      </c>
    </row>
    <row r="252" spans="1:9" ht="24.75" customHeight="1" x14ac:dyDescent="0.3">
      <c r="A252" s="80">
        <v>246</v>
      </c>
      <c r="B252" s="38" t="str">
        <f>IF(LEN(Results!C249)=0,"",Results!C249)</f>
        <v>Service use and access</v>
      </c>
      <c r="C252" s="39" t="str">
        <f>IF(LEN(Results!E249)=0,"",Results!E249)</f>
        <v/>
      </c>
      <c r="D252" s="77" t="str">
        <f>IF(LEN(Results!D249)=0,"",Results!D249)</f>
        <v/>
      </c>
      <c r="E252" s="24" t="str">
        <f>IF(ISBLANK(VLOOKUP($A252,Results!$B$4:$CJ$507,4+$E$4)),"",VLOOKUP($A252,Results!$B$4:$CJ$507,4+$E$4))</f>
        <v/>
      </c>
      <c r="F252"/>
      <c r="G252" s="25" t="str">
        <f>IF(ISBLANK(VLOOKUP($A252,Results!$B$4:$CJ$507,4+$G$4)),"",VLOOKUP($A252,Results!$B$4:$CJ$5199,4+$G$4))</f>
        <v/>
      </c>
      <c r="H252"/>
      <c r="I252" s="26" t="str">
        <f t="shared" si="3"/>
        <v/>
      </c>
    </row>
    <row r="253" spans="1:9" ht="24.75" customHeight="1" x14ac:dyDescent="0.3">
      <c r="A253" s="80">
        <v>247</v>
      </c>
      <c r="B253" s="38" t="str">
        <f>IF(LEN(Results!C250)=0,"",Results!C250)</f>
        <v>Service use and access</v>
      </c>
      <c r="C253" s="39" t="str">
        <f>IF(LEN(Results!E250)=0,"",Results!E250)</f>
        <v/>
      </c>
      <c r="D253" s="79" t="str">
        <f>IF(LEN(Results!D250)=0,"",Results!D250)</f>
        <v>General health treatment or access</v>
      </c>
      <c r="E253" s="24" t="str">
        <f>IF(ISBLANK(VLOOKUP($A253,Results!$B$4:$CJ$507,4+$E$4)),"",VLOOKUP($A253,Results!$B$4:$CJ$507,4+$E$4))</f>
        <v/>
      </c>
      <c r="F253"/>
      <c r="G253" s="25" t="str">
        <f>IF(ISBLANK(VLOOKUP($A253,Results!$B$4:$CJ$507,4+$G$4)),"",VLOOKUP($A253,Results!$B$4:$CJ$5199,4+$G$4))</f>
        <v/>
      </c>
      <c r="H253"/>
      <c r="I253" s="26" t="str">
        <f t="shared" si="3"/>
        <v/>
      </c>
    </row>
    <row r="254" spans="1:9" ht="24.75" customHeight="1" x14ac:dyDescent="0.3">
      <c r="A254" s="80">
        <v>248</v>
      </c>
      <c r="B254" s="38" t="str">
        <f>IF(LEN(Results!C251)=0,"",Results!C251)</f>
        <v>Service use and access</v>
      </c>
      <c r="C254" s="39" t="str">
        <f>IF(LEN(Results!E251)=0,"",Results!E251)</f>
        <v>Victorian Population Health Survey 2023</v>
      </c>
      <c r="D254" s="77" t="str">
        <f>IF(LEN(Results!D251)=0,"",Results!D251)</f>
        <v>adults in Victoria who were unable to see a GP when needed in the past 12 months 2023</v>
      </c>
      <c r="E254" s="24">
        <f>IF(ISBLANK(VLOOKUP($A254,Results!$B$4:$CJ$507,4+$E$4)),"",VLOOKUP($A254,Results!$B$4:$CJ$507,4+$E$4))</f>
        <v>24.3</v>
      </c>
      <c r="F254"/>
      <c r="G254" s="25">
        <f>IF(ISBLANK(VLOOKUP($A254,Results!$B$4:$CJ$507,4+$G$4)),"",VLOOKUP($A254,Results!$B$4:$CJ$5199,4+$G$4))</f>
        <v>19.5</v>
      </c>
      <c r="H254"/>
      <c r="I254" s="26">
        <f t="shared" si="3"/>
        <v>24.700000000000003</v>
      </c>
    </row>
    <row r="255" spans="1:9" ht="24.75" customHeight="1" x14ac:dyDescent="0.3">
      <c r="A255" s="80">
        <v>249</v>
      </c>
      <c r="B255" s="38" t="str">
        <f>IF(LEN(Results!C252)=0,"",Results!C252)</f>
        <v>Service use and access</v>
      </c>
      <c r="C255" s="39" t="str">
        <f>IF(LEN(Results!E252)=0,"",Results!E252)</f>
        <v>Victorian Population Health Survey 2023</v>
      </c>
      <c r="D255" s="77" t="str">
        <f>IF(LEN(Results!D252)=0,"",Results!D252)</f>
        <v>Proportion (%) of adults who were unable to access a GP when needed in the past year, by main reason: cost 2023</v>
      </c>
      <c r="E255" s="24">
        <f>IF(ISBLANK(VLOOKUP($A255,Results!$B$4:$CJ$507,4+$E$4)),"",VLOOKUP($A255,Results!$B$4:$CJ$507,4+$E$4))</f>
        <v>10.5303</v>
      </c>
      <c r="F255"/>
      <c r="G255" s="25">
        <f>IF(ISBLANK(VLOOKUP($A255,Results!$B$4:$CJ$507,4+$G$4)),"",VLOOKUP($A255,Results!$B$4:$CJ$5199,4+$G$4))</f>
        <v>22.8855</v>
      </c>
      <c r="H255"/>
      <c r="I255" s="26">
        <f t="shared" si="3"/>
        <v>-54</v>
      </c>
    </row>
    <row r="256" spans="1:9" ht="24.75" customHeight="1" x14ac:dyDescent="0.3">
      <c r="A256" s="80">
        <v>250</v>
      </c>
      <c r="B256" s="38" t="str">
        <f>IF(LEN(Results!C253)=0,"",Results!C253)</f>
        <v>Service use and access</v>
      </c>
      <c r="C256" s="39" t="str">
        <f>IF(LEN(Results!E253)=0,"",Results!E253)</f>
        <v>Victorian Population Health Survey 2023</v>
      </c>
      <c r="D256" s="77" t="str">
        <f>IF(LEN(Results!D253)=0,"",Results!D253)</f>
        <v>Proportion (%) of adults who were unable to access a GP when needed in the past year, by main reason: Couldn't get an appt 2023</v>
      </c>
      <c r="E256" s="24">
        <f>IF(ISBLANK(VLOOKUP($A256,Results!$B$4:$CJ$507,4+$E$4)),"",VLOOKUP($A256,Results!$B$4:$CJ$507,4+$E$4))</f>
        <v>57.044499999999999</v>
      </c>
      <c r="F256"/>
      <c r="G256" s="25">
        <f>IF(ISBLANK(VLOOKUP($A256,Results!$B$4:$CJ$507,4+$G$4)),"",VLOOKUP($A256,Results!$B$4:$CJ$5199,4+$G$4))</f>
        <v>35.456099999999999</v>
      </c>
      <c r="H256"/>
      <c r="I256" s="26">
        <f t="shared" si="3"/>
        <v>60.9</v>
      </c>
    </row>
    <row r="257" spans="1:9" ht="24.75" customHeight="1" x14ac:dyDescent="0.3">
      <c r="A257" s="80">
        <v>251</v>
      </c>
      <c r="B257" s="38" t="str">
        <f>IF(LEN(Results!C254)=0,"",Results!C254)</f>
        <v/>
      </c>
      <c r="C257" s="39" t="str">
        <f>IF(LEN(Results!E254)=0,"",Results!E254)</f>
        <v/>
      </c>
      <c r="D257" s="77" t="str">
        <f>IF(LEN(Results!D254)=0,"",Results!D254)</f>
        <v/>
      </c>
      <c r="E257" s="24" t="str">
        <f>IF(ISBLANK(VLOOKUP($A257,Results!$B$4:$CJ$507,4+$E$4)),"",VLOOKUP($A257,Results!$B$4:$CJ$507,4+$E$4))</f>
        <v/>
      </c>
      <c r="F257"/>
      <c r="G257" s="25" t="str">
        <f>IF(ISBLANK(VLOOKUP($A257,Results!$B$4:$CJ$507,4+$G$4)),"",VLOOKUP($A257,Results!$B$4:$CJ$5199,4+$G$4))</f>
        <v/>
      </c>
      <c r="H257"/>
      <c r="I257" s="26" t="str">
        <f t="shared" si="3"/>
        <v/>
      </c>
    </row>
    <row r="258" spans="1:9" ht="24.75" customHeight="1" x14ac:dyDescent="0.3">
      <c r="A258" s="80">
        <v>252</v>
      </c>
      <c r="B258" s="38" t="str">
        <f>IF(LEN(Results!C255)=0,"",Results!C255)</f>
        <v>Service use and access</v>
      </c>
      <c r="C258" s="39" t="str">
        <f>IF(LEN(Results!E255)=0,"",Results!E255)</f>
        <v/>
      </c>
      <c r="D258" s="77" t="str">
        <f>IF(LEN(Results!D255)=0,"",Results!D255)</f>
        <v/>
      </c>
      <c r="E258" s="24" t="str">
        <f>IF(ISBLANK(VLOOKUP($A258,Results!$B$4:$CJ$507,4+$E$4)),"",VLOOKUP($A258,Results!$B$4:$CJ$507,4+$E$4))</f>
        <v/>
      </c>
      <c r="F258"/>
      <c r="G258" s="25" t="str">
        <f>IF(ISBLANK(VLOOKUP($A258,Results!$B$4:$CJ$507,4+$G$4)),"",VLOOKUP($A258,Results!$B$4:$CJ$5199,4+$G$4))</f>
        <v/>
      </c>
      <c r="H258"/>
      <c r="I258" s="26" t="str">
        <f t="shared" si="3"/>
        <v/>
      </c>
    </row>
    <row r="259" spans="1:9" ht="24.75" customHeight="1" x14ac:dyDescent="0.3">
      <c r="A259" s="80">
        <v>253</v>
      </c>
      <c r="B259" s="38" t="str">
        <f>IF(LEN(Results!C256)=0,"",Results!C256)</f>
        <v>Service use and access</v>
      </c>
      <c r="C259" s="39" t="str">
        <f>IF(LEN(Results!E256)=0,"",Results!E256)</f>
        <v/>
      </c>
      <c r="D259" s="79" t="str">
        <f>IF(LEN(Results!D256)=0,"",Results!D256)</f>
        <v>Dental health treatment</v>
      </c>
      <c r="E259" s="24" t="str">
        <f>IF(ISBLANK(VLOOKUP($A259,Results!$B$4:$CJ$507,4+$E$4)),"",VLOOKUP($A259,Results!$B$4:$CJ$507,4+$E$4))</f>
        <v/>
      </c>
      <c r="F259"/>
      <c r="G259" s="25" t="str">
        <f>IF(ISBLANK(VLOOKUP($A259,Results!$B$4:$CJ$507,4+$G$4)),"",VLOOKUP($A259,Results!$B$4:$CJ$5199,4+$G$4))</f>
        <v/>
      </c>
      <c r="H259"/>
      <c r="I259" s="26" t="str">
        <f t="shared" si="3"/>
        <v/>
      </c>
    </row>
    <row r="260" spans="1:9" ht="24.75" customHeight="1" x14ac:dyDescent="0.3">
      <c r="A260" s="80">
        <v>254</v>
      </c>
      <c r="B260" s="38" t="str">
        <f>IF(LEN(Results!C257)=0,"",Results!C257)</f>
        <v>Service use and access</v>
      </c>
      <c r="C260" s="39" t="str">
        <f>IF(LEN(Results!E257)=0,"",Results!E257)</f>
        <v>Victorian Population Health Survey 2023</v>
      </c>
      <c r="D260" s="77" t="str">
        <f>IF(LEN(Results!D257)=0,"",Results!D257)</f>
        <v>Fair' or 'Poor' dental health 2023</v>
      </c>
      <c r="E260" s="24">
        <f>IF(ISBLANK(VLOOKUP($A260,Results!$B$4:$CJ$507,4+$E$4)),"",VLOOKUP($A260,Results!$B$4:$CJ$507,4+$E$4))</f>
        <v>24.168510000000001</v>
      </c>
      <c r="F260"/>
      <c r="G260" s="25">
        <f>IF(ISBLANK(VLOOKUP($A260,Results!$B$4:$CJ$507,4+$G$4)),"",VLOOKUP($A260,Results!$B$4:$CJ$5199,4+$G$4))</f>
        <v>22.518370000000001</v>
      </c>
      <c r="H260"/>
      <c r="I260" s="26">
        <f t="shared" si="3"/>
        <v>7.3999999999999995</v>
      </c>
    </row>
    <row r="261" spans="1:9" ht="24.75" customHeight="1" x14ac:dyDescent="0.3">
      <c r="A261" s="80">
        <v>255</v>
      </c>
      <c r="B261" s="38" t="str">
        <f>IF(LEN(Results!C258)=0,"",Results!C258)</f>
        <v>Service use and access</v>
      </c>
      <c r="C261" s="39" t="str">
        <f>IF(LEN(Results!E258)=0,"",Results!E258)</f>
        <v>Victorian Population Health Survey 2023</v>
      </c>
      <c r="D261" s="77" t="str">
        <f>IF(LEN(Results!D258)=0,"",Results!D258)</f>
        <v>Avoided or delayed dental care due to the cost 2023</v>
      </c>
      <c r="E261" s="24">
        <f>IF(ISBLANK(VLOOKUP($A261,Results!$B$4:$CJ$507,4+$E$4)),"",VLOOKUP($A261,Results!$B$4:$CJ$507,4+$E$4))</f>
        <v>74.260819999999995</v>
      </c>
      <c r="F261"/>
      <c r="G261" s="25">
        <f>IF(ISBLANK(VLOOKUP($A261,Results!$B$4:$CJ$507,4+$G$4)),"",VLOOKUP($A261,Results!$B$4:$CJ$5199,4+$G$4))</f>
        <v>67.472110000000001</v>
      </c>
      <c r="H261"/>
      <c r="I261" s="26">
        <f t="shared" si="3"/>
        <v>10.1</v>
      </c>
    </row>
    <row r="262" spans="1:9" ht="24.75" customHeight="1" x14ac:dyDescent="0.3">
      <c r="A262" s="80">
        <v>256</v>
      </c>
      <c r="B262" s="38" t="str">
        <f>IF(LEN(Results!C259)=0,"",Results!C259)</f>
        <v/>
      </c>
      <c r="C262" s="39" t="str">
        <f>IF(LEN(Results!E259)=0,"",Results!E259)</f>
        <v/>
      </c>
      <c r="D262" s="77" t="str">
        <f>IF(LEN(Results!D259)=0,"",Results!D259)</f>
        <v/>
      </c>
      <c r="E262" s="24" t="str">
        <f>IF(ISBLANK(VLOOKUP($A262,Results!$B$4:$CJ$507,4+$E$4)),"",VLOOKUP($A262,Results!$B$4:$CJ$507,4+$E$4))</f>
        <v/>
      </c>
      <c r="F262"/>
      <c r="G262" s="25" t="str">
        <f>IF(ISBLANK(VLOOKUP($A262,Results!$B$4:$CJ$507,4+$G$4)),"",VLOOKUP($A262,Results!$B$4:$CJ$5199,4+$G$4))</f>
        <v/>
      </c>
      <c r="H262"/>
      <c r="I262" s="26" t="str">
        <f t="shared" si="3"/>
        <v/>
      </c>
    </row>
    <row r="263" spans="1:9" ht="24.75" customHeight="1" x14ac:dyDescent="0.3">
      <c r="A263" s="80">
        <v>257</v>
      </c>
      <c r="B263" s="38" t="str">
        <f>IF(LEN(Results!C260)=0,"",Results!C260)</f>
        <v>Service use and access</v>
      </c>
      <c r="C263" s="39" t="str">
        <f>IF(LEN(Results!E260)=0,"",Results!E260)</f>
        <v/>
      </c>
      <c r="D263" s="77" t="str">
        <f>IF(LEN(Results!D260)=0,"",Results!D260)</f>
        <v/>
      </c>
      <c r="E263" s="24" t="str">
        <f>IF(ISBLANK(VLOOKUP($A263,Results!$B$4:$CJ$507,4+$E$4)),"",VLOOKUP($A263,Results!$B$4:$CJ$507,4+$E$4))</f>
        <v/>
      </c>
      <c r="F263"/>
      <c r="G263" s="25" t="str">
        <f>IF(ISBLANK(VLOOKUP($A263,Results!$B$4:$CJ$507,4+$G$4)),"",VLOOKUP($A263,Results!$B$4:$CJ$5199,4+$G$4))</f>
        <v/>
      </c>
      <c r="H263"/>
      <c r="I263" s="26" t="str">
        <f t="shared" si="3"/>
        <v/>
      </c>
    </row>
    <row r="264" spans="1:9" ht="24.75" customHeight="1" x14ac:dyDescent="0.3">
      <c r="A264" s="80">
        <v>258</v>
      </c>
      <c r="B264" s="38" t="str">
        <f>IF(LEN(Results!C261)=0,"",Results!C261)</f>
        <v>Service use and access</v>
      </c>
      <c r="C264" s="39" t="str">
        <f>IF(LEN(Results!E261)=0,"",Results!E261)</f>
        <v/>
      </c>
      <c r="D264" s="79" t="str">
        <f>IF(LEN(Results!D261)=0,"",Results!D261)</f>
        <v>Health insurance</v>
      </c>
      <c r="E264" s="24" t="str">
        <f>IF(ISBLANK(VLOOKUP($A264,Results!$B$4:$CJ$507,4+$E$4)),"",VLOOKUP($A264,Results!$B$4:$CJ$507,4+$E$4))</f>
        <v/>
      </c>
      <c r="F264"/>
      <c r="G264" s="25" t="str">
        <f>IF(ISBLANK(VLOOKUP($A264,Results!$B$4:$CJ$507,4+$G$4)),"",VLOOKUP($A264,Results!$B$4:$CJ$5199,4+$G$4))</f>
        <v/>
      </c>
      <c r="H264"/>
      <c r="I264" s="26" t="str">
        <f t="shared" si="3"/>
        <v/>
      </c>
    </row>
    <row r="265" spans="1:9" ht="24.75" customHeight="1" x14ac:dyDescent="0.3">
      <c r="A265" s="80">
        <v>259</v>
      </c>
      <c r="B265" s="38" t="str">
        <f>IF(LEN(Results!C262)=0,"",Results!C262)</f>
        <v>Service use and access</v>
      </c>
      <c r="C265" s="39" t="str">
        <f>IF(LEN(Results!E262)=0,"",Results!E262)</f>
        <v>Victorian Population Health Survey 2023</v>
      </c>
      <c r="D265" s="77" t="str">
        <f>IF(LEN(Results!D262)=0,"",Results!D262)</f>
        <v>Hold private health insurance 2023</v>
      </c>
      <c r="E265" s="24">
        <f>IF(ISBLANK(VLOOKUP($A265,Results!$B$4:$CJ$507,4+$E$4)),"",VLOOKUP($A265,Results!$B$4:$CJ$507,4+$E$4))</f>
        <v>40.752009999999999</v>
      </c>
      <c r="F265"/>
      <c r="G265" s="25">
        <f>IF(ISBLANK(VLOOKUP($A265,Results!$B$4:$CJ$507,4+$G$4)),"",VLOOKUP($A265,Results!$B$4:$CJ$5199,4+$G$4))</f>
        <v>52.268790000000003</v>
      </c>
      <c r="H265"/>
      <c r="I265" s="26">
        <f t="shared" ref="I265:I301" si="4">IF(OR(E265="",G265=""),"",IF(G265&gt;0,ROUNDUP((E265-G265)/G265*100,1),""))</f>
        <v>-22.1</v>
      </c>
    </row>
    <row r="266" spans="1:9" ht="24.75" customHeight="1" x14ac:dyDescent="0.3">
      <c r="A266" s="80">
        <v>260</v>
      </c>
      <c r="B266" s="38" t="str">
        <f>IF(LEN(Results!C263)=0,"",Results!C263)</f>
        <v>Service use and access</v>
      </c>
      <c r="C266" s="39" t="str">
        <f>IF(LEN(Results!E263)=0,"",Results!E263)</f>
        <v/>
      </c>
      <c r="D266" s="77" t="str">
        <f>IF(LEN(Results!D263)=0,"",Results!D263)</f>
        <v/>
      </c>
      <c r="E266" s="24" t="str">
        <f>IF(ISBLANK(VLOOKUP($A266,Results!$B$4:$CJ$507,4+$E$4)),"",VLOOKUP($A266,Results!$B$4:$CJ$507,4+$E$4))</f>
        <v/>
      </c>
      <c r="F266"/>
      <c r="G266" s="25" t="str">
        <f>IF(ISBLANK(VLOOKUP($A266,Results!$B$4:$CJ$507,4+$G$4)),"",VLOOKUP($A266,Results!$B$4:$CJ$5199,4+$G$4))</f>
        <v/>
      </c>
      <c r="H266"/>
      <c r="I266" s="26" t="str">
        <f t="shared" si="4"/>
        <v/>
      </c>
    </row>
    <row r="267" spans="1:9" ht="24.75" customHeight="1" x14ac:dyDescent="0.3">
      <c r="A267" s="80">
        <v>261</v>
      </c>
      <c r="B267" s="38" t="str">
        <f>IF(LEN(Results!C264)=0,"",Results!C264)</f>
        <v>Service use and access</v>
      </c>
      <c r="C267" s="39" t="str">
        <f>IF(LEN(Results!E264)=0,"",Results!E264)</f>
        <v/>
      </c>
      <c r="D267" s="77" t="str">
        <f>IF(LEN(Results!D264)=0,"",Results!D264)</f>
        <v/>
      </c>
      <c r="E267" s="24" t="str">
        <f>IF(ISBLANK(VLOOKUP($A267,Results!$B$4:$CJ$507,4+$E$4)),"",VLOOKUP($A267,Results!$B$4:$CJ$507,4+$E$4))</f>
        <v/>
      </c>
      <c r="F267"/>
      <c r="G267" s="25" t="str">
        <f>IF(ISBLANK(VLOOKUP($A267,Results!$B$4:$CJ$507,4+$G$4)),"",VLOOKUP($A267,Results!$B$4:$CJ$5199,4+$G$4))</f>
        <v/>
      </c>
      <c r="H267"/>
      <c r="I267" s="26" t="str">
        <f t="shared" si="4"/>
        <v/>
      </c>
    </row>
    <row r="268" spans="1:9" ht="24.75" customHeight="1" x14ac:dyDescent="0.3">
      <c r="A268" s="80">
        <v>262</v>
      </c>
      <c r="B268" s="38" t="str">
        <f>IF(LEN(Results!C265)=0,"",Results!C265)</f>
        <v>Arts &amp; cultural activity</v>
      </c>
      <c r="C268" s="36" t="str">
        <f>IF(LEN(Results!E265)=0,"",Results!E265)</f>
        <v/>
      </c>
      <c r="D268" s="37" t="str">
        <f>IF(LEN(Results!D265)=0,"",Results!D265)</f>
        <v>ARTS AND CULTURE</v>
      </c>
      <c r="E268" s="24" t="str">
        <f>IF(ISBLANK(VLOOKUP($A268,Results!$B$4:$CJ$507,4+$E$4)),"",VLOOKUP($A268,Results!$B$4:$CJ$507,4+$E$4))</f>
        <v/>
      </c>
      <c r="F268"/>
      <c r="G268" s="25" t="str">
        <f>IF(ISBLANK(VLOOKUP($A268,Results!$B$4:$CJ$507,4+$G$4)),"",VLOOKUP($A268,Results!$B$4:$CJ$5199,4+$G$4))</f>
        <v/>
      </c>
      <c r="H268"/>
      <c r="I268" s="26" t="str">
        <f t="shared" si="4"/>
        <v/>
      </c>
    </row>
    <row r="269" spans="1:9" ht="24.75" customHeight="1" x14ac:dyDescent="0.3">
      <c r="A269" s="80">
        <v>263</v>
      </c>
      <c r="B269" s="38" t="str">
        <f>IF(LEN(Results!C266)=0,"",Results!C266)</f>
        <v>Arts &amp; cultural activity</v>
      </c>
      <c r="C269" s="39" t="str">
        <f>IF(LEN(Results!E266)=0,"",Results!E266)</f>
        <v>2012 VicHealth Indicators Survey</v>
      </c>
      <c r="D269" s="77" t="str">
        <f>IF(LEN(Results!D266)=0,"",Results!D266)</f>
        <v>% Adults who are attended arts activities or events in the last 3 months, 2012</v>
      </c>
      <c r="E269" s="24">
        <f>IF(ISBLANK(VLOOKUP($A269,Results!$B$4:$CJ$507,4+$E$4)),"",VLOOKUP($A269,Results!$B$4:$CJ$507,4+$E$4))</f>
        <v>48.6</v>
      </c>
      <c r="F269"/>
      <c r="G269" s="25">
        <f>IF(ISBLANK(VLOOKUP($A269,Results!$B$4:$CJ$507,4+$G$4)),"",VLOOKUP($A269,Results!$B$4:$CJ$5199,4+$G$4))</f>
        <v>63.6</v>
      </c>
      <c r="H269"/>
      <c r="I269" s="26">
        <f t="shared" si="4"/>
        <v>-23.6</v>
      </c>
    </row>
    <row r="270" spans="1:9" ht="24.75" customHeight="1" x14ac:dyDescent="0.3">
      <c r="A270" s="80">
        <v>264</v>
      </c>
      <c r="B270" s="38" t="str">
        <f>IF(LEN(Results!C267)=0,"",Results!C267)</f>
        <v>Arts &amp; cultural activity</v>
      </c>
      <c r="C270" s="39" t="str">
        <f>IF(LEN(Results!E267)=0,"",Results!E267)</f>
        <v>2012 VicHealth Indicators Survey</v>
      </c>
      <c r="D270" s="77" t="str">
        <f>IF(LEN(Results!D267)=0,"",Results!D267)</f>
        <v>% Adults who are made or created art or crafts in the last 3 months, 2012</v>
      </c>
      <c r="E270" s="24">
        <f>IF(ISBLANK(VLOOKUP($A270,Results!$B$4:$CJ$507,4+$E$4)),"",VLOOKUP($A270,Results!$B$4:$CJ$507,4+$E$4))</f>
        <v>34.9</v>
      </c>
      <c r="F270"/>
      <c r="G270" s="25">
        <f>IF(ISBLANK(VLOOKUP($A270,Results!$B$4:$CJ$507,4+$G$4)),"",VLOOKUP($A270,Results!$B$4:$CJ$5199,4+$G$4))</f>
        <v>34.9</v>
      </c>
      <c r="H270"/>
      <c r="I270" s="26">
        <f t="shared" si="4"/>
        <v>0</v>
      </c>
    </row>
    <row r="271" spans="1:9" ht="24.75" customHeight="1" x14ac:dyDescent="0.3">
      <c r="A271" s="80">
        <v>265</v>
      </c>
      <c r="B271" s="38" t="str">
        <f>IF(LEN(Results!C268)=0,"",Results!C268)</f>
        <v>Arts &amp; cultural activity</v>
      </c>
      <c r="C271" s="39" t="str">
        <f>IF(LEN(Results!E268)=0,"",Results!E268)</f>
        <v>CIV Survey and other Data</v>
      </c>
      <c r="D271" s="77" t="str">
        <f>IF(LEN(Results!D268)=0,"",Results!D268)</f>
        <v>% Adults who participated in arts and related activities in the last month</v>
      </c>
      <c r="E271" s="24">
        <f>IF(ISBLANK(VLOOKUP($A271,Results!$B$4:$CJ$507,4+$E$4)),"",VLOOKUP($A271,Results!$B$4:$CJ$507,4+$E$4))</f>
        <v>42</v>
      </c>
      <c r="F271"/>
      <c r="G271" s="25">
        <f>IF(ISBLANK(VLOOKUP($A271,Results!$B$4:$CJ$507,4+$G$4)),"",VLOOKUP($A271,Results!$B$4:$CJ$5199,4+$G$4))</f>
        <v>46.6</v>
      </c>
      <c r="H271"/>
      <c r="I271" s="26">
        <f t="shared" si="4"/>
        <v>-9.9</v>
      </c>
    </row>
    <row r="272" spans="1:9" ht="24.75" customHeight="1" x14ac:dyDescent="0.3">
      <c r="A272" s="80">
        <v>266</v>
      </c>
      <c r="B272" s="38" t="str">
        <f>IF(LEN(Results!C269)=0,"",Results!C269)</f>
        <v>Arts &amp; cultural activity</v>
      </c>
      <c r="C272" s="39" t="str">
        <f>IF(LEN(Results!E269)=0,"",Results!E269)</f>
        <v/>
      </c>
      <c r="D272" s="77" t="str">
        <f>IF(LEN(Results!D269)=0,"",Results!D269)</f>
        <v/>
      </c>
      <c r="E272" s="24" t="str">
        <f>IF(ISBLANK(VLOOKUP($A272,Results!$B$4:$CJ$507,4+$E$4)),"",VLOOKUP($A272,Results!$B$4:$CJ$507,4+$E$4))</f>
        <v/>
      </c>
      <c r="F272"/>
      <c r="G272" s="25" t="str">
        <f>IF(ISBLANK(VLOOKUP($A272,Results!$B$4:$CJ$507,4+$G$4)),"",VLOOKUP($A272,Results!$B$4:$CJ$5199,4+$G$4))</f>
        <v/>
      </c>
      <c r="H272"/>
      <c r="I272" s="26" t="str">
        <f t="shared" si="4"/>
        <v/>
      </c>
    </row>
    <row r="273" spans="1:9" ht="24.75" customHeight="1" x14ac:dyDescent="0.3">
      <c r="A273" s="80">
        <v>267</v>
      </c>
      <c r="B273" s="38" t="str">
        <f>IF(LEN(Results!C270)=0,"",Results!C270)</f>
        <v>Arts &amp; cultural activity</v>
      </c>
      <c r="C273" s="39" t="str">
        <f>IF(LEN(Results!E270)=0,"",Results!E270)</f>
        <v/>
      </c>
      <c r="D273" s="77" t="str">
        <f>IF(LEN(Results!D270)=0,"",Results!D270)</f>
        <v/>
      </c>
      <c r="E273" s="24" t="str">
        <f>IF(ISBLANK(VLOOKUP($A273,Results!$B$4:$CJ$507,4+$E$4)),"",VLOOKUP($A273,Results!$B$4:$CJ$507,4+$E$4))</f>
        <v/>
      </c>
      <c r="F273"/>
      <c r="G273" s="25" t="str">
        <f>IF(ISBLANK(VLOOKUP($A273,Results!$B$4:$CJ$507,4+$G$4)),"",VLOOKUP($A273,Results!$B$4:$CJ$5199,4+$G$4))</f>
        <v/>
      </c>
      <c r="H273"/>
      <c r="I273" s="26" t="str">
        <f t="shared" si="4"/>
        <v/>
      </c>
    </row>
    <row r="274" spans="1:9" ht="24.75" customHeight="1" x14ac:dyDescent="0.3">
      <c r="A274" s="80">
        <v>268</v>
      </c>
      <c r="B274" s="38" t="str">
        <f>IF(LEN(Results!C271)=0,"",Results!C271)</f>
        <v>Safety</v>
      </c>
      <c r="C274" s="36" t="str">
        <f>IF(LEN(Results!E271)=0,"",Results!E271)</f>
        <v/>
      </c>
      <c r="D274" s="37" t="str">
        <f>IF(LEN(Results!D271)=0,"",Results!D271)</f>
        <v>CRIME &amp; SAFETY</v>
      </c>
      <c r="E274" s="24" t="str">
        <f>IF(ISBLANK(VLOOKUP($A274,Results!$B$4:$CJ$507,4+$E$4)),"",VLOOKUP($A274,Results!$B$4:$CJ$507,4+$E$4))</f>
        <v/>
      </c>
      <c r="F274"/>
      <c r="G274" s="25" t="str">
        <f>IF(ISBLANK(VLOOKUP($A274,Results!$B$4:$CJ$507,4+$G$4)),"",VLOOKUP($A274,Results!$B$4:$CJ$5199,4+$G$4))</f>
        <v/>
      </c>
      <c r="H274"/>
      <c r="I274" s="26" t="str">
        <f t="shared" si="4"/>
        <v/>
      </c>
    </row>
    <row r="275" spans="1:9" ht="24.75" customHeight="1" x14ac:dyDescent="0.3">
      <c r="A275" s="80">
        <v>269</v>
      </c>
      <c r="B275" s="38" t="str">
        <f>IF(LEN(Results!C272)=0,"",Results!C272)</f>
        <v>Safety</v>
      </c>
      <c r="C275" s="39" t="str">
        <f>IF(LEN(Results!E272)=0,"",Results!E272)</f>
        <v>2015 VicHealth Indicators Survey</v>
      </c>
      <c r="D275" s="77" t="str">
        <f>IF(LEN(Results!D272)=0,"",Results!D272)</f>
        <v>% Adults who feel safe walking alone during day: 2015</v>
      </c>
      <c r="E275" s="24">
        <f>IF(ISBLANK(VLOOKUP($A275,Results!$B$4:$CJ$507,4+$E$4)),"",VLOOKUP($A275,Results!$B$4:$CJ$507,4+$E$4))</f>
        <v>93.7</v>
      </c>
      <c r="F275"/>
      <c r="G275" s="25">
        <f>IF(ISBLANK(VLOOKUP($A275,Results!$B$4:$CJ$507,4+$G$4)),"",VLOOKUP($A275,Results!$B$4:$CJ$5199,4+$G$4))</f>
        <v>92.5</v>
      </c>
      <c r="H275"/>
      <c r="I275" s="26">
        <f t="shared" si="4"/>
        <v>1.3</v>
      </c>
    </row>
    <row r="276" spans="1:9" ht="24.75" customHeight="1" x14ac:dyDescent="0.3">
      <c r="A276" s="80">
        <v>270</v>
      </c>
      <c r="B276" s="38" t="str">
        <f>IF(LEN(Results!C273)=0,"",Results!C273)</f>
        <v>Safety</v>
      </c>
      <c r="C276" s="39" t="str">
        <f>IF(LEN(Results!E273)=0,"",Results!E273)</f>
        <v>2015 VicHealth Indicators Survey</v>
      </c>
      <c r="D276" s="77" t="str">
        <f>IF(LEN(Results!D273)=0,"",Results!D273)</f>
        <v>% Adults who feel safe walking alone during night: 2015</v>
      </c>
      <c r="E276" s="24">
        <f>IF(ISBLANK(VLOOKUP($A276,Results!$B$4:$CJ$507,4+$E$4)),"",VLOOKUP($A276,Results!$B$4:$CJ$507,4+$E$4))</f>
        <v>52.9</v>
      </c>
      <c r="F276"/>
      <c r="G276" s="25">
        <f>IF(ISBLANK(VLOOKUP($A276,Results!$B$4:$CJ$507,4+$G$4)),"",VLOOKUP($A276,Results!$B$4:$CJ$5199,4+$G$4))</f>
        <v>55.1</v>
      </c>
      <c r="H276"/>
      <c r="I276" s="26">
        <f t="shared" si="4"/>
        <v>-4</v>
      </c>
    </row>
    <row r="277" spans="1:9" ht="24.75" customHeight="1" x14ac:dyDescent="0.3">
      <c r="A277" s="80">
        <v>271</v>
      </c>
      <c r="B277" s="38" t="str">
        <f>IF(LEN(Results!C274)=0,"",Results!C274)</f>
        <v>Safety</v>
      </c>
      <c r="C277" s="39" t="str">
        <f>IF(LEN(Results!E274)=0,"",Results!E274)</f>
        <v>Crime Statistics Agency</v>
      </c>
      <c r="D277" s="77" t="str">
        <f>IF(LEN(Results!D274)=0,"",Results!D274)</f>
        <v>Crime where the offender was aged 0-17 (rate per 1,000 children and young people) 2014/15</v>
      </c>
      <c r="E277" s="24">
        <f>IF(ISBLANK(VLOOKUP($A277,Results!$B$4:$CJ$507,4+$E$4)),"",VLOOKUP($A277,Results!$B$4:$CJ$507,4+$E$4))</f>
        <v>26.844303042354344</v>
      </c>
      <c r="F277"/>
      <c r="G277" s="25">
        <f>IF(ISBLANK(VLOOKUP($A277,Results!$B$4:$CJ$507,4+$G$4)),"",VLOOKUP($A277,Results!$B$4:$CJ$5199,4+$G$4))</f>
        <v>22.735746782137891</v>
      </c>
      <c r="H277"/>
      <c r="I277" s="26">
        <f t="shared" si="4"/>
        <v>18.100000000000001</v>
      </c>
    </row>
    <row r="278" spans="1:9" ht="24.75" customHeight="1" x14ac:dyDescent="0.3">
      <c r="A278" s="80">
        <v>272</v>
      </c>
      <c r="B278" s="38" t="str">
        <f>IF(LEN(Results!C275)=0,"",Results!C275)</f>
        <v>Safety</v>
      </c>
      <c r="C278" s="39" t="str">
        <f>IF(LEN(Results!E275)=0,"",Results!E275)</f>
        <v>Crime Statistics Agency</v>
      </c>
      <c r="D278" s="77" t="str">
        <f>IF(LEN(Results!D275)=0,"",Results!D275)</f>
        <v>Crime where the victim was a 0-17, per 1000 children, 2014/15</v>
      </c>
      <c r="E278" s="24">
        <f>IF(ISBLANK(VLOOKUP($A278,Results!$B$4:$CJ$507,4+$E$4)),"",VLOOKUP($A278,Results!$B$4:$CJ$507,4+$E$4))</f>
        <v>12.925034798170609</v>
      </c>
      <c r="F278"/>
      <c r="G278" s="25">
        <f>IF(ISBLANK(VLOOKUP($A278,Results!$B$4:$CJ$507,4+$G$4)),"",VLOOKUP($A278,Results!$B$4:$CJ$5199,4+$G$4))</f>
        <v>9.6394866460289013</v>
      </c>
      <c r="H278"/>
      <c r="I278" s="26">
        <f t="shared" si="4"/>
        <v>34.1</v>
      </c>
    </row>
    <row r="279" spans="1:9" ht="24.75" customHeight="1" x14ac:dyDescent="0.3">
      <c r="A279" s="80">
        <v>273</v>
      </c>
      <c r="B279" s="38" t="str">
        <f>IF(LEN(Results!C276)=0,"",Results!C276)</f>
        <v>Safety</v>
      </c>
      <c r="C279" s="39" t="str">
        <f>IF(LEN(Results!E276)=0,"",Results!E276)</f>
        <v/>
      </c>
      <c r="D279" s="77" t="str">
        <f>IF(LEN(Results!D276)=0,"",Results!D276)</f>
        <v/>
      </c>
      <c r="E279" s="24" t="str">
        <f>IF(ISBLANK(VLOOKUP($A279,Results!$B$4:$CJ$507,4+$E$4)),"",VLOOKUP($A279,Results!$B$4:$CJ$507,4+$E$4))</f>
        <v/>
      </c>
      <c r="F279"/>
      <c r="G279" s="25" t="str">
        <f>IF(ISBLANK(VLOOKUP($A279,Results!$B$4:$CJ$507,4+$G$4)),"",VLOOKUP($A279,Results!$B$4:$CJ$5199,4+$G$4))</f>
        <v/>
      </c>
      <c r="H279"/>
      <c r="I279" s="26" t="str">
        <f t="shared" si="4"/>
        <v/>
      </c>
    </row>
    <row r="280" spans="1:9" ht="24.75" customHeight="1" x14ac:dyDescent="0.3">
      <c r="A280" s="80">
        <v>274</v>
      </c>
      <c r="B280" s="38" t="str">
        <f>IF(LEN(Results!C277)=0,"",Results!C277)</f>
        <v>Safety</v>
      </c>
      <c r="C280" s="39" t="str">
        <f>IF(LEN(Results!E277)=0,"",Results!E277)</f>
        <v/>
      </c>
      <c r="D280" s="77" t="str">
        <f>IF(LEN(Results!D277)=0,"",Results!D277)</f>
        <v/>
      </c>
      <c r="E280" s="24" t="str">
        <f>IF(ISBLANK(VLOOKUP($A280,Results!$B$4:$CJ$507,4+$E$4)),"",VLOOKUP($A280,Results!$B$4:$CJ$507,4+$E$4))</f>
        <v/>
      </c>
      <c r="F280"/>
      <c r="G280" s="25" t="str">
        <f>IF(ISBLANK(VLOOKUP($A280,Results!$B$4:$CJ$507,4+$G$4)),"",VLOOKUP($A280,Results!$B$4:$CJ$5199,4+$G$4))</f>
        <v/>
      </c>
      <c r="H280"/>
      <c r="I280" s="26" t="str">
        <f t="shared" si="4"/>
        <v/>
      </c>
    </row>
    <row r="281" spans="1:9" ht="24.75" customHeight="1" x14ac:dyDescent="0.3">
      <c r="A281" s="80">
        <v>275</v>
      </c>
      <c r="B281" s="38" t="str">
        <f>IF(LEN(Results!C278)=0,"",Results!C278)</f>
        <v>Transport</v>
      </c>
      <c r="C281" s="36" t="str">
        <f>IF(LEN(Results!E278)=0,"",Results!E278)</f>
        <v/>
      </c>
      <c r="D281" s="37" t="str">
        <f>IF(LEN(Results!D278)=0,"",Results!D278)</f>
        <v>TRANSPORT</v>
      </c>
      <c r="E281" s="24" t="str">
        <f>IF(ISBLANK(VLOOKUP($A281,Results!$B$4:$CJ$507,4+$E$4)),"",VLOOKUP($A281,Results!$B$4:$CJ$507,4+$E$4))</f>
        <v/>
      </c>
      <c r="F281"/>
      <c r="G281" s="25" t="str">
        <f>IF(ISBLANK(VLOOKUP($A281,Results!$B$4:$CJ$507,4+$G$4)),"",VLOOKUP($A281,Results!$B$4:$CJ$5199,4+$G$4))</f>
        <v/>
      </c>
      <c r="H281"/>
      <c r="I281" s="26" t="str">
        <f t="shared" si="4"/>
        <v/>
      </c>
    </row>
    <row r="282" spans="1:9" ht="24.75" customHeight="1" x14ac:dyDescent="0.3">
      <c r="A282" s="80">
        <v>276</v>
      </c>
      <c r="B282" s="38" t="str">
        <f>IF(LEN(Results!C279)=0,"",Results!C279)</f>
        <v>Transport</v>
      </c>
      <c r="C282" s="39" t="str">
        <f>IF(LEN(Results!E279)=0,"",Results!E279)</f>
        <v>2012 VicHealth Indicators Survey</v>
      </c>
      <c r="D282" s="77" t="str">
        <f>IF(LEN(Results!D279)=0,"",Results!D279)</f>
        <v>% Adults who experience a long commute (≥2 hours per day)</v>
      </c>
      <c r="E282" s="24">
        <f>IF(ISBLANK(VLOOKUP($A282,Results!$B$4:$CJ$507,4+$E$4)),"",VLOOKUP($A282,Results!$B$4:$CJ$507,4+$E$4))</f>
        <v>3.2</v>
      </c>
      <c r="F282"/>
      <c r="G282" s="25">
        <f>IF(ISBLANK(VLOOKUP($A282,Results!$B$4:$CJ$507,4+$G$4)),"",VLOOKUP($A282,Results!$B$4:$CJ$5199,4+$G$4))</f>
        <v>11.6</v>
      </c>
      <c r="H282"/>
      <c r="I282" s="26">
        <f t="shared" si="4"/>
        <v>-72.5</v>
      </c>
    </row>
    <row r="283" spans="1:9" ht="24.75" customHeight="1" x14ac:dyDescent="0.3">
      <c r="A283" s="80">
        <v>277</v>
      </c>
      <c r="B283" s="38" t="str">
        <f>IF(LEN(Results!C280)=0,"",Results!C280)</f>
        <v>Transport</v>
      </c>
      <c r="C283" s="39" t="str">
        <f>IF(LEN(Results!E280)=0,"",Results!E280)</f>
        <v>Victorian Population Health Survey 2014</v>
      </c>
      <c r="D283" s="77" t="str">
        <f>IF(LEN(Results!D280)=0,"",Results!D280)</f>
        <v>Days Cycled for Transport, for trips longer than 10 mins, in past week - NONE, adults: 2014</v>
      </c>
      <c r="E283" s="24">
        <f>IF(ISBLANK(VLOOKUP($A283,Results!$B$4:$CJ$507,4+$E$4)),"",VLOOKUP($A283,Results!$B$4:$CJ$507,4+$E$4))</f>
        <v>96.4</v>
      </c>
      <c r="F283"/>
      <c r="G283" s="25">
        <f>IF(ISBLANK(VLOOKUP($A283,Results!$B$4:$CJ$507,4+$G$4)),"",VLOOKUP($A283,Results!$B$4:$CJ$5199,4+$G$4))</f>
        <v>92.9</v>
      </c>
      <c r="H283"/>
      <c r="I283" s="26">
        <f t="shared" si="4"/>
        <v>3.8000000000000003</v>
      </c>
    </row>
    <row r="284" spans="1:9" ht="24.75" customHeight="1" x14ac:dyDescent="0.3">
      <c r="A284" s="80">
        <v>278</v>
      </c>
      <c r="B284" s="38" t="str">
        <f>IF(LEN(Results!C281)=0,"",Results!C281)</f>
        <v>Transport</v>
      </c>
      <c r="C284" s="39" t="str">
        <f>IF(LEN(Results!E281)=0,"",Results!E281)</f>
        <v>Victorian Population Health Survey 2014</v>
      </c>
      <c r="D284" s="77" t="str">
        <f>IF(LEN(Results!D281)=0,"",Results!D281)</f>
        <v>Days walked for Transport, for trips longer than 10 mins, in past week - 4 or more days, adults: 2014</v>
      </c>
      <c r="E284" s="24">
        <f>IF(ISBLANK(VLOOKUP($A284,Results!$B$4:$CJ$507,4+$E$4)),"",VLOOKUP($A284,Results!$B$4:$CJ$507,4+$E$4))</f>
        <v>15.1</v>
      </c>
      <c r="F284"/>
      <c r="G284" s="25">
        <f>IF(ISBLANK(VLOOKUP($A284,Results!$B$4:$CJ$507,4+$G$4)),"",VLOOKUP($A284,Results!$B$4:$CJ$5199,4+$G$4))</f>
        <v>18.100000000000001</v>
      </c>
      <c r="H284"/>
      <c r="I284" s="26">
        <f t="shared" si="4"/>
        <v>-16.600000000000001</v>
      </c>
    </row>
    <row r="285" spans="1:9" ht="24.75" customHeight="1" x14ac:dyDescent="0.3">
      <c r="A285" s="80">
        <v>279</v>
      </c>
      <c r="B285" s="38" t="str">
        <f>IF(LEN(Results!C282)=0,"",Results!C282)</f>
        <v>Transport</v>
      </c>
      <c r="C285" s="39" t="str">
        <f>IF(LEN(Results!E282)=0,"",Results!E282)</f>
        <v/>
      </c>
      <c r="D285" s="77" t="str">
        <f>IF(LEN(Results!D282)=0,"",Results!D282)</f>
        <v/>
      </c>
      <c r="E285" s="24" t="str">
        <f>IF(ISBLANK(VLOOKUP($A285,Results!$B$4:$CJ$507,4+$E$4)),"",VLOOKUP($A285,Results!$B$4:$CJ$507,4+$E$4))</f>
        <v/>
      </c>
      <c r="F285"/>
      <c r="G285" s="25" t="str">
        <f>IF(ISBLANK(VLOOKUP($A285,Results!$B$4:$CJ$507,4+$G$4)),"",VLOOKUP($A285,Results!$B$4:$CJ$5199,4+$G$4))</f>
        <v/>
      </c>
      <c r="H285"/>
      <c r="I285" s="26" t="str">
        <f t="shared" si="4"/>
        <v/>
      </c>
    </row>
    <row r="286" spans="1:9" ht="24.75" customHeight="1" x14ac:dyDescent="0.3">
      <c r="A286" s="80">
        <v>280</v>
      </c>
      <c r="B286" s="38" t="str">
        <f>IF(LEN(Results!C283)=0,"",Results!C283)</f>
        <v>Transport</v>
      </c>
      <c r="C286" s="39" t="str">
        <f>IF(LEN(Results!E283)=0,"",Results!E283)</f>
        <v/>
      </c>
      <c r="D286" s="77" t="str">
        <f>IF(LEN(Results!D283)=0,"",Results!D283)</f>
        <v/>
      </c>
      <c r="E286" s="24" t="str">
        <f>IF(ISBLANK(VLOOKUP($A286,Results!$B$4:$CJ$507,4+$E$4)),"",VLOOKUP($A286,Results!$B$4:$CJ$507,4+$E$4))</f>
        <v/>
      </c>
      <c r="F286"/>
      <c r="G286" s="25" t="str">
        <f>IF(ISBLANK(VLOOKUP($A286,Results!$B$4:$CJ$507,4+$G$4)),"",VLOOKUP($A286,Results!$B$4:$CJ$5199,4+$G$4))</f>
        <v/>
      </c>
      <c r="H286"/>
      <c r="I286" s="26" t="str">
        <f t="shared" si="4"/>
        <v/>
      </c>
    </row>
    <row r="287" spans="1:9" ht="24.75" customHeight="1" x14ac:dyDescent="0.3">
      <c r="A287" s="80">
        <v>281</v>
      </c>
      <c r="B287" s="38" t="str">
        <f>IF(LEN(Results!C284)=0,"",Results!C284)</f>
        <v>Environment</v>
      </c>
      <c r="C287" s="36" t="str">
        <f>IF(LEN(Results!E284)=0,"",Results!E284)</f>
        <v/>
      </c>
      <c r="D287" s="37" t="str">
        <f>IF(LEN(Results!D284)=0,"",Results!D284)</f>
        <v>ENVIRONMENT</v>
      </c>
      <c r="E287" s="24" t="str">
        <f>IF(ISBLANK(VLOOKUP($A287,Results!$B$4:$CJ$507,4+$E$4)),"",VLOOKUP($A287,Results!$B$4:$CJ$507,4+$E$4))</f>
        <v/>
      </c>
      <c r="F287"/>
      <c r="G287" s="25" t="str">
        <f>IF(ISBLANK(VLOOKUP($A287,Results!$B$4:$CJ$507,4+$G$4)),"",VLOOKUP($A287,Results!$B$4:$CJ$5199,4+$G$4))</f>
        <v/>
      </c>
      <c r="H287"/>
      <c r="I287" s="26" t="str">
        <f t="shared" si="4"/>
        <v/>
      </c>
    </row>
    <row r="288" spans="1:9" ht="24.75" customHeight="1" x14ac:dyDescent="0.3">
      <c r="A288" s="80">
        <v>282</v>
      </c>
      <c r="B288" s="38" t="str">
        <f>IF(LEN(Results!C285)=0,"",Results!C285)</f>
        <v>Environment</v>
      </c>
      <c r="C288" s="39" t="str">
        <f>IF(LEN(Results!E285)=0,"",Results!E285)</f>
        <v>2008 DPCD Measures of Community Strength and Connection</v>
      </c>
      <c r="D288" s="77" t="str">
        <f>IF(LEN(Results!D285)=0,"",Results!D285)</f>
        <v>% Adults who feel that their neighborhood features 'good facilities and services like shops, childcare, schools, libraries', 2008</v>
      </c>
      <c r="E288" s="24">
        <f>IF(ISBLANK(VLOOKUP($A288,Results!$B$4:$CJ$507,4+$E$4)),"",VLOOKUP($A288,Results!$B$4:$CJ$507,4+$E$4))</f>
        <v>67.900000000000006</v>
      </c>
      <c r="F288"/>
      <c r="G288" s="25">
        <f>IF(ISBLANK(VLOOKUP($A288,Results!$B$4:$CJ$507,4+$G$4)),"",VLOOKUP($A288,Results!$B$4:$CJ$5199,4+$G$4))</f>
        <v>79.320253164556974</v>
      </c>
      <c r="H288"/>
      <c r="I288" s="26">
        <f t="shared" si="4"/>
        <v>-14.4</v>
      </c>
    </row>
    <row r="289" spans="1:12" ht="24.75" customHeight="1" x14ac:dyDescent="0.3">
      <c r="A289" s="80">
        <v>283</v>
      </c>
      <c r="B289" s="38" t="str">
        <f>IF(LEN(Results!C286)=0,"",Results!C286)</f>
        <v>Environment</v>
      </c>
      <c r="C289" s="39" t="str">
        <f>IF(LEN(Results!E286)=0,"",Results!E286)</f>
        <v>2008 DPCD Measures of Community Strength and Connection</v>
      </c>
      <c r="D289" s="77" t="str">
        <f>IF(LEN(Results!D286)=0,"",Results!D286)</f>
        <v>% Adults who feel that their neighborhood 'Is a pleasant environment, nice streets, well-planned, open spaces', 2008</v>
      </c>
      <c r="E289" s="24">
        <f>IF(ISBLANK(VLOOKUP($A289,Results!$B$4:$CJ$507,4+$E$4)),"",VLOOKUP($A289,Results!$B$4:$CJ$507,4+$E$4))</f>
        <v>76.8</v>
      </c>
      <c r="F289"/>
      <c r="G289" s="25">
        <f>IF(ISBLANK(VLOOKUP($A289,Results!$B$4:$CJ$507,4+$G$4)),"",VLOOKUP($A289,Results!$B$4:$CJ$5199,4+$G$4))</f>
        <v>83.05949367088607</v>
      </c>
      <c r="H289"/>
      <c r="I289" s="26">
        <f t="shared" si="4"/>
        <v>-7.6</v>
      </c>
    </row>
    <row r="290" spans="1:12" ht="24.75" customHeight="1" x14ac:dyDescent="0.3">
      <c r="A290" s="80">
        <v>284</v>
      </c>
      <c r="B290" s="38" t="str">
        <f>IF(LEN(Results!C287)=0,"",Results!C287)</f>
        <v>Environment</v>
      </c>
      <c r="C290" s="39" t="str">
        <f>IF(LEN(Results!E287)=0,"",Results!E287)</f>
        <v xml:space="preserve">Sustainability Victoria: LGA Waste and Recycling Survey 2010 - 2011 for Victoria. </v>
      </c>
      <c r="D290" s="77" t="str">
        <f>IF(LEN(Results!D287)=0,"",Results!D287)</f>
        <v>Kilograms of waste disposed of each week,  per household, 2010-11</v>
      </c>
      <c r="E290" s="24">
        <f>IF(ISBLANK(VLOOKUP($A290,Results!$B$4:$CJ$507,4+$E$4)),"",VLOOKUP($A290,Results!$B$4:$CJ$507,4+$E$4))</f>
        <v>227</v>
      </c>
      <c r="F290"/>
      <c r="G290" s="25" t="str">
        <f>IF(ISBLANK(VLOOKUP($A290,Results!$B$4:$CJ$507,4+$G$4)),"",VLOOKUP($A290,Results!$B$4:$CJ$5199,4+$G$4))</f>
        <v/>
      </c>
      <c r="H290"/>
      <c r="I290" s="26" t="str">
        <f t="shared" si="4"/>
        <v/>
      </c>
    </row>
    <row r="291" spans="1:12" ht="24.75" customHeight="1" x14ac:dyDescent="0.3">
      <c r="A291" s="80">
        <v>285</v>
      </c>
      <c r="B291" s="38" t="str">
        <f>IF(LEN(Results!C288)=0,"",Results!C288)</f>
        <v>Environment</v>
      </c>
      <c r="C291" s="39" t="str">
        <f>IF(LEN(Results!E288)=0,"",Results!E288)</f>
        <v>Jacobs, B., Mikhailovich, N., and Delaney, C. (2014)</v>
      </c>
      <c r="D291" s="77" t="str">
        <f>IF(LEN(Results!D288)=0,"",Results!D288)</f>
        <v>Tree Canopy Cover, 2014</v>
      </c>
      <c r="E291" s="24" t="str">
        <f>IF(ISBLANK(VLOOKUP($A291,Results!$B$4:$CJ$507,4+$E$4)),"",VLOOKUP($A291,Results!$B$4:$CJ$507,4+$E$4))</f>
        <v/>
      </c>
      <c r="F291"/>
      <c r="G291" s="25" t="str">
        <f>IF(ISBLANK(VLOOKUP($A291,Results!$B$4:$CJ$507,4+$G$4)),"",VLOOKUP($A291,Results!$B$4:$CJ$5199,4+$G$4))</f>
        <v/>
      </c>
      <c r="H291"/>
      <c r="I291" s="26" t="str">
        <f t="shared" si="4"/>
        <v/>
      </c>
    </row>
    <row r="292" spans="1:12" ht="24.75" customHeight="1" x14ac:dyDescent="0.3">
      <c r="A292" s="80">
        <v>286</v>
      </c>
      <c r="B292" s="38" t="str">
        <f>IF(LEN(Results!C289)=0,"",Results!C289)</f>
        <v>Environment</v>
      </c>
      <c r="C292" s="39" t="str">
        <f>IF(LEN(Results!E289)=0,"",Results!E289)</f>
        <v/>
      </c>
      <c r="D292" s="77" t="str">
        <f>IF(LEN(Results!D289)=0,"",Results!D289)</f>
        <v/>
      </c>
      <c r="E292" s="24" t="str">
        <f>IF(ISBLANK(VLOOKUP($A292,Results!$B$4:$CJ$507,4+$E$4)),"",VLOOKUP($A292,Results!$B$4:$CJ$507,4+$E$4))</f>
        <v/>
      </c>
      <c r="F292"/>
      <c r="G292" s="25" t="str">
        <f>IF(ISBLANK(VLOOKUP($A292,Results!$B$4:$CJ$507,4+$G$4)),"",VLOOKUP($A292,Results!$B$4:$CJ$5199,4+$G$4))</f>
        <v/>
      </c>
      <c r="H292"/>
      <c r="I292" s="26" t="str">
        <f t="shared" si="4"/>
        <v/>
      </c>
    </row>
    <row r="293" spans="1:12" ht="24.75" customHeight="1" x14ac:dyDescent="0.3">
      <c r="A293" s="80">
        <v>287</v>
      </c>
      <c r="B293" s="38" t="str">
        <f>IF(LEN(Results!C290)=0,"",Results!C290)</f>
        <v>Environment</v>
      </c>
      <c r="C293" s="39" t="str">
        <f>IF(LEN(Results!E290)=0,"",Results!E290)</f>
        <v/>
      </c>
      <c r="D293" s="77" t="str">
        <f>IF(LEN(Results!D290)=0,"",Results!D290)</f>
        <v/>
      </c>
      <c r="E293" s="24" t="str">
        <f>IF(ISBLANK(VLOOKUP($A293,Results!$B$4:$CJ$507,4+$E$4)),"",VLOOKUP($A293,Results!$B$4:$CJ$507,4+$E$4))</f>
        <v/>
      </c>
      <c r="F293"/>
      <c r="G293" s="25" t="str">
        <f>IF(ISBLANK(VLOOKUP($A293,Results!$B$4:$CJ$507,4+$G$4)),"",VLOOKUP($A293,Results!$B$4:$CJ$5199,4+$G$4))</f>
        <v/>
      </c>
      <c r="H293"/>
      <c r="I293" s="26" t="str">
        <f t="shared" si="4"/>
        <v/>
      </c>
    </row>
    <row r="294" spans="1:12" ht="24.75" customHeight="1" x14ac:dyDescent="0.3">
      <c r="A294" s="80">
        <v>288</v>
      </c>
      <c r="B294" s="38" t="str">
        <f>IF(LEN(Results!C291)=0,"",Results!C291)</f>
        <v>Health Surveillance</v>
      </c>
      <c r="C294" s="36" t="str">
        <f>IF(LEN(Results!E291)=0,"",Results!E291)</f>
        <v/>
      </c>
      <c r="D294" s="37" t="str">
        <f>IF(LEN(Results!D291)=0,"",Results!D291)</f>
        <v>HEALTH SURVEILLANCE</v>
      </c>
      <c r="E294" s="24" t="str">
        <f>IF(ISBLANK(VLOOKUP($A294,Results!$B$4:$CJ$507,4+$E$4)),"",VLOOKUP($A294,Results!$B$4:$CJ$507,4+$E$4))</f>
        <v/>
      </c>
      <c r="F294"/>
      <c r="G294" s="25" t="str">
        <f>IF(ISBLANK(VLOOKUP($A294,Results!$B$4:$CJ$507,4+$G$4)),"",VLOOKUP($A294,Results!$B$4:$CJ$5199,4+$G$4))</f>
        <v/>
      </c>
      <c r="H294"/>
      <c r="I294" s="26" t="str">
        <f t="shared" si="4"/>
        <v/>
      </c>
    </row>
    <row r="295" spans="1:12" ht="24.75" customHeight="1" x14ac:dyDescent="0.3">
      <c r="A295" s="80">
        <v>289</v>
      </c>
      <c r="B295" s="38" t="str">
        <f>IF(LEN(Results!C292)=0,"",Results!C292)</f>
        <v>Health Surveillance</v>
      </c>
      <c r="C295" s="39" t="str">
        <f>IF(LEN(Results!E292)=0,"",Results!E292)</f>
        <v>Victorian Population Health Survey 2017</v>
      </c>
      <c r="D295" s="77" t="str">
        <f>IF(LEN(Results!D292)=0,"",Results!D292)</f>
        <v>Blood pressure check past year, 2017</v>
      </c>
      <c r="E295" s="24">
        <f>IF(ISBLANK(VLOOKUP($A295,Results!$B$4:$CJ$507,4+$E$4)),"",VLOOKUP($A295,Results!$B$4:$CJ$507,4+$E$4))</f>
        <v>85.97</v>
      </c>
      <c r="F295"/>
      <c r="G295" s="25">
        <f>IF(ISBLANK(VLOOKUP($A295,Results!$B$4:$CJ$507,4+$G$4)),"",VLOOKUP($A295,Results!$B$4:$CJ$5199,4+$G$4))</f>
        <v>79.599999999999994</v>
      </c>
      <c r="H295"/>
      <c r="I295" s="26">
        <f t="shared" si="4"/>
        <v>8.1</v>
      </c>
    </row>
    <row r="296" spans="1:12" ht="24.75" customHeight="1" x14ac:dyDescent="0.3">
      <c r="A296" s="80">
        <v>290</v>
      </c>
      <c r="B296" s="38" t="str">
        <f>IF(LEN(Results!C293)=0,"",Results!C293)</f>
        <v>Health Surveillance</v>
      </c>
      <c r="C296" s="39" t="str">
        <f>IF(LEN(Results!E293)=0,"",Results!E293)</f>
        <v>Victorian Population Health Survey 2017</v>
      </c>
      <c r="D296" s="77" t="str">
        <f>IF(LEN(Results!D293)=0,"",Results!D293)</f>
        <v>Blood lipids check past year, 2017</v>
      </c>
      <c r="E296" s="24">
        <f>IF(ISBLANK(VLOOKUP($A296,Results!$B$4:$CJ$507,4+$E$4)),"",VLOOKUP($A296,Results!$B$4:$CJ$507,4+$E$4))</f>
        <v>52.68</v>
      </c>
      <c r="F296"/>
      <c r="G296" s="25">
        <f>IF(ISBLANK(VLOOKUP($A296,Results!$B$4:$CJ$507,4+$G$4)),"",VLOOKUP($A296,Results!$B$4:$CJ$5199,4+$G$4))</f>
        <v>56.79</v>
      </c>
      <c r="H296"/>
      <c r="I296" s="26">
        <f t="shared" si="4"/>
        <v>-7.3</v>
      </c>
    </row>
    <row r="297" spans="1:12" ht="24.75" customHeight="1" x14ac:dyDescent="0.3">
      <c r="A297" s="80">
        <v>291</v>
      </c>
      <c r="B297" s="38" t="str">
        <f>IF(LEN(Results!C294)=0,"",Results!C294)</f>
        <v>Health Surveillance</v>
      </c>
      <c r="C297" s="39" t="str">
        <f>IF(LEN(Results!E294)=0,"",Results!E294)</f>
        <v>Victorian Population Health Survey 2017</v>
      </c>
      <c r="D297" s="77" t="str">
        <f>IF(LEN(Results!D294)=0,"",Results!D294)</f>
        <v>Blood glucose check past year, 2017</v>
      </c>
      <c r="E297" s="24">
        <f>IF(ISBLANK(VLOOKUP($A297,Results!$B$4:$CJ$507,4+$E$4)),"",VLOOKUP($A297,Results!$B$4:$CJ$507,4+$E$4))</f>
        <v>58.16</v>
      </c>
      <c r="F297"/>
      <c r="G297" s="25">
        <f>IF(ISBLANK(VLOOKUP($A297,Results!$B$4:$CJ$507,4+$G$4)),"",VLOOKUP($A297,Results!$B$4:$CJ$5199,4+$G$4))</f>
        <v>50.72</v>
      </c>
      <c r="H297"/>
      <c r="I297" s="26">
        <f t="shared" si="4"/>
        <v>14.7</v>
      </c>
      <c r="J297"/>
      <c r="K297"/>
      <c r="L297"/>
    </row>
    <row r="298" spans="1:12" ht="24.75" customHeight="1" x14ac:dyDescent="0.3">
      <c r="A298" s="80">
        <v>292</v>
      </c>
      <c r="B298" s="38" t="str">
        <f>IF(LEN(Results!C295)=0,"",Results!C295)</f>
        <v>Health Surveillance</v>
      </c>
      <c r="C298" s="39" t="str">
        <f>IF(LEN(Results!E295)=0,"",Results!E295)</f>
        <v>Victorian Population Health Survey 2017</v>
      </c>
      <c r="D298" s="77" t="str">
        <f>IF(LEN(Results!D295)=0,"",Results!D295)</f>
        <v>Mammogram in the past 2 years past year, 2017</v>
      </c>
      <c r="E298" s="24">
        <f>IF(ISBLANK(VLOOKUP($A298,Results!$B$4:$CJ$507,4+$E$4)),"",VLOOKUP($A298,Results!$B$4:$CJ$507,4+$E$4))</f>
        <v>81.56</v>
      </c>
      <c r="F298"/>
      <c r="G298" s="25">
        <f>IF(ISBLANK(VLOOKUP($A298,Results!$B$4:$CJ$507,4+$G$4)),"",VLOOKUP($A298,Results!$B$4:$CJ$5199,4+$G$4))</f>
        <v>79.23</v>
      </c>
      <c r="H298"/>
      <c r="I298" s="26">
        <f t="shared" si="4"/>
        <v>3</v>
      </c>
      <c r="J298"/>
      <c r="K298"/>
      <c r="L298"/>
    </row>
    <row r="299" spans="1:12" ht="24.75" customHeight="1" x14ac:dyDescent="0.3">
      <c r="A299" s="80">
        <v>293</v>
      </c>
      <c r="B299" s="38" t="str">
        <f>IF(LEN(Results!C296)=0,"",Results!C296)</f>
        <v>Health Surveillance</v>
      </c>
      <c r="C299" s="39" t="str">
        <f>IF(LEN(Results!E296)=0,"",Results!E296)</f>
        <v>Victorian Population Health Survey 2023</v>
      </c>
      <c r="D299" s="77" t="str">
        <f>IF(LEN(Results!D296)=0,"",Results!D296)</f>
        <v>Proportion (%) of adults who were unable to access a GP when needed in the past year, by main reason: cost 2023</v>
      </c>
      <c r="E299" s="24">
        <f>IF(ISBLANK(VLOOKUP($A299,Results!$B$4:$CJ$507,4+$E$4)),"",VLOOKUP($A299,Results!$B$4:$CJ$507,4+$E$4))</f>
        <v>10.5303</v>
      </c>
      <c r="F299"/>
      <c r="G299" s="25">
        <f>IF(ISBLANK(VLOOKUP($A299,Results!$B$4:$CJ$507,4+$G$4)),"",VLOOKUP($A299,Results!$B$4:$CJ$5199,4+$G$4))</f>
        <v>22.8855</v>
      </c>
      <c r="H299"/>
      <c r="I299" s="26">
        <f t="shared" si="4"/>
        <v>-54</v>
      </c>
      <c r="J299"/>
      <c r="K299"/>
      <c r="L299"/>
    </row>
    <row r="300" spans="1:12" ht="24.75" customHeight="1" x14ac:dyDescent="0.3">
      <c r="A300" s="80">
        <v>294</v>
      </c>
      <c r="B300" s="38" t="str">
        <f>IF(LEN(Results!C297)=0,"",Results!C297)</f>
        <v>Health Surveillance</v>
      </c>
      <c r="C300" s="39" t="str">
        <f>IF(LEN(Results!E297)=0,"",Results!E297)</f>
        <v>Victorian Population Health Survey 2023</v>
      </c>
      <c r="D300" s="77" t="str">
        <f>IF(LEN(Results!D297)=0,"",Results!D297)</f>
        <v>Proportion (%) of adults who were unable to access a GP when needed in the past year, by main reason: Couldn't get an appt 2023</v>
      </c>
      <c r="E300" s="24">
        <f>IF(ISBLANK(VLOOKUP($A300,Results!$B$4:$CJ$507,4+$E$4)),"",VLOOKUP($A300,Results!$B$4:$CJ$507,4+$E$4))</f>
        <v>57.044499999999999</v>
      </c>
      <c r="F300"/>
      <c r="G300" s="25">
        <f>IF(ISBLANK(VLOOKUP($A300,Results!$B$4:$CJ$507,4+$G$4)),"",VLOOKUP($A300,Results!$B$4:$CJ$5199,4+$G$4))</f>
        <v>35.456099999999999</v>
      </c>
      <c r="H300"/>
      <c r="I300" s="26">
        <f t="shared" si="4"/>
        <v>60.9</v>
      </c>
      <c r="J300"/>
      <c r="K300"/>
      <c r="L300"/>
    </row>
    <row r="301" spans="1:12" ht="24.75" customHeight="1" x14ac:dyDescent="0.3">
      <c r="A301" s="80">
        <v>295</v>
      </c>
      <c r="B301" s="38" t="str">
        <f>IF(LEN(Results!C298)=0,"",Results!C298)</f>
        <v>Health Surveillance</v>
      </c>
      <c r="C301" s="39" t="str">
        <f>IF(LEN(Results!E298)=0,"",Results!E298)</f>
        <v>Victorian Population Health Survey 2023</v>
      </c>
      <c r="D301" s="77" t="str">
        <f>IF(LEN(Results!D298)=0,"",Results!D298)</f>
        <v>Hold private health insurance 2023</v>
      </c>
      <c r="E301" s="24">
        <f>IF(ISBLANK(VLOOKUP($A301,Results!$B$4:$CJ$507,4+$E$4)),"",VLOOKUP($A301,Results!$B$4:$CJ$507,4+$E$4))</f>
        <v>40.752009999999999</v>
      </c>
      <c r="F301"/>
      <c r="G301" s="25">
        <f>IF(ISBLANK(VLOOKUP($A301,Results!$B$4:$CJ$507,4+$G$4)),"",VLOOKUP($A301,Results!$B$4:$CJ$5199,4+$G$4))</f>
        <v>52.268790000000003</v>
      </c>
      <c r="H301"/>
      <c r="I301" s="26">
        <f t="shared" si="4"/>
        <v>-22.1</v>
      </c>
      <c r="J301"/>
      <c r="K301"/>
      <c r="L301"/>
    </row>
    <row r="302" spans="1:12" ht="24.75" customHeight="1" x14ac:dyDescent="0.3">
      <c r="A302" s="80">
        <v>296</v>
      </c>
      <c r="B302" s="38"/>
      <c r="C302" s="39"/>
      <c r="D302" s="34"/>
      <c r="E302" s="24">
        <f>IF(ISBLANK(VLOOKUP($A302,Results!$B$4:$CJ$507,4+$E$4)),"",VLOOKUP($A302,Results!$B$4:$CJ$507,4+$E$4))</f>
        <v>40.752009999999999</v>
      </c>
      <c r="F302"/>
      <c r="G302" s="25"/>
      <c r="H302"/>
      <c r="I302" s="26"/>
      <c r="J302"/>
      <c r="K302"/>
      <c r="L302"/>
    </row>
    <row r="303" spans="1:12" ht="24.75" customHeight="1" x14ac:dyDescent="0.3">
      <c r="A303" s="80">
        <v>297</v>
      </c>
      <c r="B303" s="38"/>
      <c r="C303" s="39"/>
      <c r="D303" s="34"/>
      <c r="E303" s="24">
        <f>IF(ISBLANK(VLOOKUP($A303,Results!$B$4:$CJ$507,4+$E$4)),"",VLOOKUP($A303,Results!$B$4:$CJ$507,4+$E$4))</f>
        <v>40.752009999999999</v>
      </c>
      <c r="F303"/>
      <c r="G303" s="25"/>
      <c r="H303"/>
      <c r="I303" s="26"/>
      <c r="J303"/>
      <c r="K303"/>
      <c r="L303"/>
    </row>
    <row r="304" spans="1:12" ht="24.75" customHeight="1" x14ac:dyDescent="0.3">
      <c r="A304" s="80">
        <v>298</v>
      </c>
      <c r="B304" s="38"/>
      <c r="C304" s="39"/>
      <c r="D304" s="34"/>
      <c r="E304" s="24">
        <f>IF(ISBLANK(VLOOKUP($A304,Results!$B$4:$CJ$507,4+$E$4)),"",VLOOKUP($A304,Results!$B$4:$CJ$507,4+$E$4))</f>
        <v>40.752009999999999</v>
      </c>
      <c r="F304"/>
      <c r="G304" s="25"/>
      <c r="H304"/>
      <c r="I304" s="26"/>
      <c r="J304"/>
      <c r="K304"/>
      <c r="L304"/>
    </row>
    <row r="305" spans="1:12" ht="24.75" customHeight="1" x14ac:dyDescent="0.3">
      <c r="A305" s="80">
        <v>299</v>
      </c>
      <c r="B305" s="38"/>
      <c r="C305" s="39"/>
      <c r="D305" s="34"/>
      <c r="E305" s="24">
        <f>IF(ISBLANK(VLOOKUP($A305,Results!$B$4:$CJ$507,4+$E$4)),"",VLOOKUP($A305,Results!$B$4:$CJ$507,4+$E$4))</f>
        <v>40.752009999999999</v>
      </c>
      <c r="F305"/>
      <c r="G305" s="25"/>
      <c r="H305"/>
      <c r="I305" s="26"/>
      <c r="J305"/>
      <c r="K305"/>
      <c r="L305"/>
    </row>
    <row r="306" spans="1:12" ht="24.75" customHeight="1" x14ac:dyDescent="0.3">
      <c r="A306" s="80">
        <v>300</v>
      </c>
      <c r="B306" s="38"/>
      <c r="C306" s="39"/>
      <c r="D306" s="34"/>
      <c r="E306" s="24">
        <f>IF(ISBLANK(VLOOKUP($A306,Results!$B$4:$CJ$507,4+$E$4)),"",VLOOKUP($A306,Results!$B$4:$CJ$507,4+$E$4))</f>
        <v>40.752009999999999</v>
      </c>
      <c r="F306"/>
      <c r="G306" s="25"/>
      <c r="H306"/>
      <c r="I306" s="26"/>
      <c r="J306"/>
      <c r="K306"/>
      <c r="L306"/>
    </row>
    <row r="307" spans="1:12" ht="24.75" customHeight="1" x14ac:dyDescent="0.3">
      <c r="A307" s="80">
        <v>301</v>
      </c>
      <c r="B307" s="38"/>
      <c r="C307" s="39"/>
      <c r="D307" s="34"/>
      <c r="E307" s="24">
        <f>IF(ISBLANK(VLOOKUP($A307,Results!$B$4:$CJ$507,4+$E$4)),"",VLOOKUP($A307,Results!$B$4:$CJ$507,4+$E$4))</f>
        <v>40.752009999999999</v>
      </c>
      <c r="F307"/>
      <c r="G307" s="25"/>
      <c r="H307"/>
      <c r="I307" s="26"/>
      <c r="J307"/>
      <c r="K307"/>
      <c r="L307"/>
    </row>
    <row r="308" spans="1:12" ht="24.75" customHeight="1" x14ac:dyDescent="0.3">
      <c r="A308" s="80">
        <v>302</v>
      </c>
      <c r="B308" s="38"/>
      <c r="C308" s="39"/>
      <c r="D308" s="76"/>
      <c r="E308" s="24">
        <f>IF(ISBLANK(VLOOKUP($A308,Results!$B$4:$CJ$507,4+$E$4)),"",VLOOKUP($A308,Results!$B$4:$CJ$507,4+$E$4))</f>
        <v>40.752009999999999</v>
      </c>
      <c r="F308"/>
      <c r="G308" s="25"/>
      <c r="H308"/>
      <c r="I308" s="26"/>
      <c r="J308"/>
      <c r="K308"/>
      <c r="L308"/>
    </row>
    <row r="309" spans="1:12" ht="24.75" customHeight="1" x14ac:dyDescent="0.3">
      <c r="A309" s="80">
        <v>303</v>
      </c>
      <c r="B309" s="38"/>
      <c r="C309" s="39"/>
      <c r="D309" s="34"/>
      <c r="E309" s="24">
        <f>IF(ISBLANK(VLOOKUP($A309,Results!$B$4:$CJ$507,4+$E$4)),"",VLOOKUP($A309,Results!$B$4:$CJ$507,4+$E$4))</f>
        <v>40.752009999999999</v>
      </c>
      <c r="F309"/>
      <c r="G309" s="25"/>
      <c r="H309"/>
      <c r="I309" s="26"/>
      <c r="J309"/>
      <c r="K309"/>
      <c r="L309"/>
    </row>
    <row r="310" spans="1:12" ht="24.75" customHeight="1" x14ac:dyDescent="0.3">
      <c r="A310" s="80">
        <v>304</v>
      </c>
      <c r="B310" s="38"/>
      <c r="C310" s="39"/>
      <c r="D310" s="34"/>
      <c r="E310" s="24">
        <f>IF(ISBLANK(VLOOKUP($A310,Results!$B$4:$CJ$507,4+$E$4)),"",VLOOKUP($A310,Results!$B$4:$CJ$507,4+$E$4))</f>
        <v>40.752009999999999</v>
      </c>
      <c r="F310"/>
      <c r="G310" s="25"/>
      <c r="H310"/>
      <c r="I310" s="26"/>
      <c r="J310"/>
      <c r="K310"/>
      <c r="L310"/>
    </row>
    <row r="311" spans="1:12" ht="24.75" customHeight="1" x14ac:dyDescent="0.3">
      <c r="A311" s="80">
        <v>305</v>
      </c>
      <c r="B311" s="38"/>
      <c r="C311" s="39"/>
      <c r="D311" s="34"/>
      <c r="E311" s="24">
        <f>IF(ISBLANK(VLOOKUP($A311,Results!$B$4:$CJ$507,4+$E$4)),"",VLOOKUP($A311,Results!$B$4:$CJ$507,4+$E$4))</f>
        <v>40.752009999999999</v>
      </c>
      <c r="F311"/>
      <c r="G311" s="25"/>
      <c r="H311"/>
      <c r="I311" s="26"/>
      <c r="J311"/>
      <c r="K311"/>
      <c r="L311"/>
    </row>
    <row r="312" spans="1:12" ht="24.75" customHeight="1" x14ac:dyDescent="0.3">
      <c r="A312" s="80">
        <v>306</v>
      </c>
      <c r="B312" s="38"/>
      <c r="C312" s="39"/>
      <c r="D312" s="34"/>
      <c r="E312" s="24">
        <f>IF(ISBLANK(VLOOKUP($A312,Results!$B$4:$CJ$507,4+$E$4)),"",VLOOKUP($A312,Results!$B$4:$CJ$507,4+$E$4))</f>
        <v>40.752009999999999</v>
      </c>
      <c r="F312"/>
      <c r="G312" s="25"/>
      <c r="H312"/>
      <c r="I312" s="26"/>
      <c r="J312"/>
      <c r="K312"/>
      <c r="L312"/>
    </row>
    <row r="313" spans="1:12" ht="24.75" customHeight="1" x14ac:dyDescent="0.3">
      <c r="A313" s="80">
        <v>307</v>
      </c>
      <c r="B313" s="38"/>
      <c r="C313" s="39"/>
      <c r="D313" s="34"/>
      <c r="E313" s="24">
        <f>IF(ISBLANK(VLOOKUP($A313,Results!$B$4:$CJ$507,4+$E$4)),"",VLOOKUP($A313,Results!$B$4:$CJ$507,4+$E$4))</f>
        <v>40.752009999999999</v>
      </c>
      <c r="F313"/>
      <c r="G313" s="25"/>
      <c r="H313"/>
      <c r="I313" s="26"/>
      <c r="J313"/>
      <c r="K313"/>
      <c r="L313"/>
    </row>
    <row r="314" spans="1:12" ht="24.75" customHeight="1" x14ac:dyDescent="0.3">
      <c r="A314" s="80">
        <v>308</v>
      </c>
      <c r="B314" s="38"/>
      <c r="C314" s="39"/>
      <c r="D314" s="34"/>
      <c r="E314" s="24">
        <f>IF(ISBLANK(VLOOKUP($A314,Results!$B$4:$CJ$507,4+$E$4)),"",VLOOKUP($A314,Results!$B$4:$CJ$507,4+$E$4))</f>
        <v>40.752009999999999</v>
      </c>
      <c r="F314"/>
      <c r="G314" s="25"/>
      <c r="H314"/>
      <c r="I314" s="26"/>
      <c r="J314"/>
      <c r="K314"/>
      <c r="L314"/>
    </row>
    <row r="315" spans="1:12" ht="24.75" customHeight="1" x14ac:dyDescent="0.3">
      <c r="A315" s="80">
        <v>309</v>
      </c>
      <c r="B315" s="38"/>
      <c r="C315" s="39"/>
      <c r="D315" s="34"/>
      <c r="E315" s="24">
        <f>IF(ISBLANK(VLOOKUP($A315,Results!$B$4:$CJ$507,4+$E$4)),"",VLOOKUP($A315,Results!$B$4:$CJ$507,4+$E$4))</f>
        <v>40.752009999999999</v>
      </c>
      <c r="F315"/>
      <c r="G315" s="25"/>
      <c r="H315"/>
      <c r="I315" s="26"/>
      <c r="J315"/>
      <c r="K315"/>
      <c r="L315"/>
    </row>
    <row r="316" spans="1:12" ht="24.75" customHeight="1" x14ac:dyDescent="0.3">
      <c r="A316" s="80">
        <v>310</v>
      </c>
      <c r="B316" s="38"/>
      <c r="C316" s="39"/>
      <c r="D316" s="34"/>
      <c r="E316" s="24" t="str">
        <f>IF(ISBLANK(VLOOKUP($A316,Results!$B$4:$CJ$507,4+$E$4)),"",VLOOKUP($A316,Results!$B$4:$CJ$507,4+$E$4))</f>
        <v/>
      </c>
      <c r="F316"/>
      <c r="G316" s="25"/>
      <c r="H316"/>
      <c r="I316" s="26"/>
      <c r="J316"/>
      <c r="K316"/>
      <c r="L316"/>
    </row>
    <row r="317" spans="1:12" ht="24.75" customHeight="1" x14ac:dyDescent="0.3">
      <c r="A317" s="80">
        <v>311</v>
      </c>
      <c r="B317" s="38"/>
      <c r="C317" s="39"/>
      <c r="D317" s="34"/>
      <c r="E317" s="24" t="str">
        <f>IF(ISBLANK(VLOOKUP($A317,Results!$B$4:$CJ$507,4+$E$4)),"",VLOOKUP($A317,Results!$B$4:$CJ$507,4+$E$4))</f>
        <v/>
      </c>
      <c r="F317"/>
      <c r="G317" s="25"/>
      <c r="H317"/>
      <c r="I317" s="26"/>
      <c r="J317"/>
      <c r="K317"/>
      <c r="L317"/>
    </row>
    <row r="318" spans="1:12" ht="24.75" customHeight="1" x14ac:dyDescent="0.3">
      <c r="A318" s="80">
        <v>312</v>
      </c>
      <c r="B318" s="38"/>
      <c r="C318" s="39"/>
      <c r="D318" s="34"/>
      <c r="E318" s="24" t="str">
        <f>IF(ISBLANK(VLOOKUP($A318,Results!$B$4:$CJ$507,4+$E$4)),"",VLOOKUP($A318,Results!$B$4:$CJ$507,4+$E$4))</f>
        <v/>
      </c>
      <c r="F318"/>
      <c r="G318" s="25"/>
      <c r="H318"/>
      <c r="I318" s="26"/>
      <c r="J318"/>
      <c r="K318"/>
      <c r="L318"/>
    </row>
    <row r="319" spans="1:12" ht="24.75" customHeight="1" x14ac:dyDescent="0.3">
      <c r="A319" s="80">
        <v>313</v>
      </c>
      <c r="B319" s="65"/>
      <c r="C319" s="39"/>
      <c r="D319" s="34"/>
      <c r="E319" s="24" t="str">
        <f>IF(ISBLANK(VLOOKUP($A319,Results!$B$4:$CJ$507,4+$E$4)),"",VLOOKUP($A319,Results!$B$4:$CJ$507,4+$E$4))</f>
        <v/>
      </c>
      <c r="F319"/>
      <c r="G319" s="25"/>
      <c r="H319"/>
      <c r="I319" s="26"/>
      <c r="J319"/>
      <c r="K319"/>
      <c r="L319"/>
    </row>
    <row r="320" spans="1:12" ht="24.75" customHeight="1" x14ac:dyDescent="0.3">
      <c r="A320" s="80">
        <v>314</v>
      </c>
      <c r="B320" s="65"/>
      <c r="C320" s="39"/>
      <c r="D320" s="34"/>
      <c r="E320" s="24" t="str">
        <f>IF(ISBLANK(VLOOKUP($A320,Results!$B$4:$CJ$507,4+$E$4)),"",VLOOKUP($A320,Results!$B$4:$CJ$507,4+$E$4))</f>
        <v/>
      </c>
      <c r="F320"/>
      <c r="G320" s="25"/>
      <c r="H320"/>
      <c r="I320" s="26"/>
      <c r="J320"/>
      <c r="K320"/>
      <c r="L320"/>
    </row>
    <row r="321" spans="1:12" ht="24.75" customHeight="1" x14ac:dyDescent="0.3">
      <c r="A321" s="80">
        <v>315</v>
      </c>
      <c r="B321" s="65"/>
      <c r="C321" s="39"/>
      <c r="D321" s="34"/>
      <c r="E321" s="24" t="str">
        <f>IF(ISBLANK(VLOOKUP($A321,Results!$B$4:$CJ$507,4+$E$4)),"",VLOOKUP($A321,Results!$B$4:$CJ$507,4+$E$4))</f>
        <v/>
      </c>
      <c r="F321"/>
      <c r="G321" s="25"/>
      <c r="H321"/>
      <c r="I321" s="26"/>
      <c r="J321"/>
      <c r="K321"/>
      <c r="L321"/>
    </row>
    <row r="322" spans="1:12" ht="24.75" customHeight="1" x14ac:dyDescent="0.3">
      <c r="A322" s="80">
        <v>316</v>
      </c>
      <c r="B322" s="65"/>
      <c r="C322" s="39"/>
      <c r="D322" s="34"/>
      <c r="E322" s="24" t="str">
        <f>IF(ISBLANK(VLOOKUP($A322,Results!$B$4:$CJ$507,4+$E$4)),"",VLOOKUP($A322,Results!$B$4:$CJ$507,4+$E$4))</f>
        <v/>
      </c>
      <c r="F322"/>
      <c r="G322" s="25"/>
      <c r="H322"/>
      <c r="I322" s="26"/>
      <c r="J322"/>
      <c r="K322"/>
      <c r="L322"/>
    </row>
    <row r="323" spans="1:12" ht="24.75" customHeight="1" x14ac:dyDescent="0.3">
      <c r="A323" s="80">
        <v>317</v>
      </c>
      <c r="B323" s="65"/>
      <c r="C323" s="39"/>
      <c r="D323" s="34"/>
      <c r="E323" s="24" t="str">
        <f>IF(ISBLANK(VLOOKUP($A323,Results!$B$4:$CJ$507,4+$E$4)),"",VLOOKUP($A323,Results!$B$4:$CJ$507,4+$E$4))</f>
        <v/>
      </c>
      <c r="F323"/>
      <c r="G323" s="25"/>
      <c r="H323"/>
      <c r="I323" s="26"/>
      <c r="J323"/>
      <c r="K323"/>
      <c r="L323"/>
    </row>
    <row r="324" spans="1:12" ht="24.75" customHeight="1" x14ac:dyDescent="0.3">
      <c r="A324" s="80">
        <v>318</v>
      </c>
      <c r="B324" s="65"/>
      <c r="C324" s="39"/>
      <c r="D324" s="34"/>
      <c r="E324" s="24" t="str">
        <f>IF(ISBLANK(VLOOKUP($A324,Results!$B$4:$CJ$507,4+$E$4)),"",VLOOKUP($A324,Results!$B$4:$CJ$507,4+$E$4))</f>
        <v/>
      </c>
      <c r="F324"/>
      <c r="G324" s="25"/>
      <c r="H324"/>
      <c r="I324" s="26"/>
      <c r="J324"/>
      <c r="K324"/>
      <c r="L324"/>
    </row>
    <row r="325" spans="1:12" ht="24.75" customHeight="1" x14ac:dyDescent="0.3">
      <c r="A325" s="80">
        <v>319</v>
      </c>
      <c r="B325" s="65"/>
      <c r="C325" s="39"/>
      <c r="D325" s="34"/>
      <c r="E325" s="24" t="str">
        <f>IF(ISBLANK(VLOOKUP($A325,Results!$B$4:$CJ$507,4+$E$4)),"",VLOOKUP($A325,Results!$B$4:$CJ$507,4+$E$4))</f>
        <v/>
      </c>
      <c r="F325"/>
      <c r="G325" s="25"/>
      <c r="H325"/>
      <c r="I325" s="26"/>
      <c r="J325"/>
      <c r="K325"/>
      <c r="L325"/>
    </row>
    <row r="326" spans="1:12" ht="24.75" customHeight="1" x14ac:dyDescent="0.3">
      <c r="A326" s="80">
        <v>320</v>
      </c>
      <c r="B326" s="65"/>
      <c r="C326" s="39"/>
      <c r="D326" s="34"/>
      <c r="E326" s="24" t="str">
        <f>IF(ISBLANK(VLOOKUP($A326,Results!$B$4:$CJ$507,4+$E$4)),"",VLOOKUP($A326,Results!$B$4:$CJ$507,4+$E$4))</f>
        <v/>
      </c>
      <c r="F326"/>
      <c r="G326" s="25"/>
      <c r="H326"/>
      <c r="I326" s="26"/>
      <c r="J326"/>
      <c r="K326"/>
      <c r="L326"/>
    </row>
    <row r="327" spans="1:12" ht="24.75" customHeight="1" x14ac:dyDescent="0.3">
      <c r="A327" s="80">
        <v>321</v>
      </c>
      <c r="B327" s="65"/>
      <c r="C327" s="39"/>
      <c r="D327" s="34"/>
      <c r="E327" s="24" t="str">
        <f>IF(ISBLANK(VLOOKUP($A327,Results!$B$4:$CJ$507,4+$E$4)),"",VLOOKUP($A327,Results!$B$4:$CJ$507,4+$E$4))</f>
        <v/>
      </c>
      <c r="F327"/>
      <c r="G327" s="25"/>
      <c r="H327"/>
      <c r="I327" s="26"/>
      <c r="J327"/>
      <c r="K327"/>
      <c r="L327"/>
    </row>
    <row r="328" spans="1:12" ht="24.75" customHeight="1" x14ac:dyDescent="0.3">
      <c r="A328" s="80">
        <v>322</v>
      </c>
      <c r="B328" s="65"/>
      <c r="C328" s="39"/>
      <c r="D328" s="34"/>
      <c r="E328" s="24" t="str">
        <f>IF(ISBLANK(VLOOKUP($A328,Results!$B$4:$CJ$507,4+$E$4)),"",VLOOKUP($A328,Results!$B$4:$CJ$507,4+$E$4))</f>
        <v/>
      </c>
      <c r="F328"/>
      <c r="G328" s="25"/>
      <c r="H328"/>
      <c r="I328" s="26"/>
      <c r="J328"/>
      <c r="K328"/>
      <c r="L328"/>
    </row>
    <row r="329" spans="1:12" ht="24.75" customHeight="1" x14ac:dyDescent="0.3">
      <c r="A329" s="80">
        <v>323</v>
      </c>
      <c r="B329" s="65"/>
      <c r="C329" s="39"/>
      <c r="D329" s="34"/>
      <c r="E329" s="24" t="str">
        <f>IF(ISBLANK(VLOOKUP($A329,Results!$B$4:$CJ$507,4+$E$4)),"",VLOOKUP($A329,Results!$B$4:$CJ$507,4+$E$4))</f>
        <v/>
      </c>
      <c r="F329"/>
      <c r="G329" s="25"/>
      <c r="H329"/>
      <c r="I329" s="26"/>
      <c r="J329"/>
      <c r="K329"/>
      <c r="L329"/>
    </row>
    <row r="330" spans="1:12" ht="24.75" customHeight="1" x14ac:dyDescent="0.3">
      <c r="A330" s="80">
        <v>324</v>
      </c>
      <c r="B330" s="65"/>
      <c r="C330" s="39"/>
      <c r="D330" s="34"/>
      <c r="E330" s="24" t="str">
        <f>IF(ISBLANK(VLOOKUP($A330,Results!$B$4:$CJ$507,4+$E$4)),"",VLOOKUP($A330,Results!$B$4:$CJ$507,4+$E$4))</f>
        <v/>
      </c>
      <c r="F330"/>
      <c r="G330" s="25"/>
      <c r="H330"/>
      <c r="I330" s="26"/>
    </row>
    <row r="331" spans="1:12" ht="24.75" customHeight="1" x14ac:dyDescent="0.3">
      <c r="A331" s="80">
        <v>325</v>
      </c>
      <c r="B331" s="65" t="str">
        <f>IF(LEN(Results!C314)=0,"",Results!C314)</f>
        <v/>
      </c>
      <c r="C331" s="39" t="str">
        <f>IF(LEN(Results!E314)=0,"",Results!E314)</f>
        <v/>
      </c>
      <c r="D331" s="34" t="str">
        <f>IF(LEN(Results!D314)=0,"",Results!D314)</f>
        <v/>
      </c>
      <c r="E331" s="24" t="str">
        <f>IF(ISBLANK(VLOOKUP($A331,Results!$B$4:$CJ$507,4+$E$4)),"",VLOOKUP($A331,Results!$B$4:$CJ$507,4+$E$4))</f>
        <v/>
      </c>
      <c r="F331"/>
      <c r="G331" s="25" t="str">
        <f>IF(ISBLANK(VLOOKUP($A331,Results!$B$4:$CJ$507,4+$G$4)),"",VLOOKUP($A331,Results!$B$4:$CJ$5199,4+$G$4))</f>
        <v/>
      </c>
      <c r="H331"/>
      <c r="I331" s="26" t="str">
        <f t="shared" ref="I331:I340" si="5">IF(OR(E331="",G331=""),"",IF(G331&gt;0,ROUNDUP((E331-G331)/G331*100,1),""))</f>
        <v/>
      </c>
    </row>
    <row r="332" spans="1:12" ht="24.75" customHeight="1" x14ac:dyDescent="0.3">
      <c r="A332" s="80">
        <v>326</v>
      </c>
      <c r="B332" s="65" t="str">
        <f>IF(LEN(Results!C315)=0,"",Results!C315)</f>
        <v/>
      </c>
      <c r="C332" s="39" t="str">
        <f>IF(LEN(Results!E315)=0,"",Results!E315)</f>
        <v/>
      </c>
      <c r="D332" s="34" t="str">
        <f>IF(LEN(Results!D315)=0,"",Results!D315)</f>
        <v/>
      </c>
      <c r="E332" s="24" t="str">
        <f>IF(ISBLANK(VLOOKUP($A332,Results!$B$4:$CJ$507,4+$E$4)),"",VLOOKUP($A332,Results!$B$4:$CJ$507,4+$E$4))</f>
        <v/>
      </c>
      <c r="F332"/>
      <c r="G332" s="25" t="str">
        <f>IF(ISBLANK(VLOOKUP($A332,Results!$B$4:$CJ$507,4+$G$4)),"",VLOOKUP($A332,Results!$B$4:$CJ$5199,4+$G$4))</f>
        <v/>
      </c>
      <c r="H332"/>
      <c r="I332" s="26" t="str">
        <f t="shared" si="5"/>
        <v/>
      </c>
    </row>
    <row r="333" spans="1:12" ht="24.75" customHeight="1" x14ac:dyDescent="0.3">
      <c r="A333" s="80">
        <v>327</v>
      </c>
      <c r="B333" s="65" t="str">
        <f>IF(LEN(Results!C316)=0,"",Results!C316)</f>
        <v/>
      </c>
      <c r="C333" s="39" t="str">
        <f>IF(LEN(Results!E316)=0,"",Results!E316)</f>
        <v/>
      </c>
      <c r="D333" s="34" t="str">
        <f>IF(LEN(Results!D316)=0,"",Results!D316)</f>
        <v/>
      </c>
      <c r="E333" s="24" t="str">
        <f>IF(ISBLANK(VLOOKUP($A333,Results!$B$4:$CJ$507,4+$E$4)),"",VLOOKUP($A333,Results!$B$4:$CJ$507,4+$E$4))</f>
        <v/>
      </c>
      <c r="F333"/>
      <c r="G333" s="25" t="str">
        <f>IF(ISBLANK(VLOOKUP($A333,Results!$B$4:$CJ$507,4+$G$4)),"",VLOOKUP($A333,Results!$B$4:$CJ$5199,4+$G$4))</f>
        <v/>
      </c>
      <c r="H333"/>
      <c r="I333" s="26" t="str">
        <f t="shared" si="5"/>
        <v/>
      </c>
    </row>
    <row r="334" spans="1:12" ht="24.75" customHeight="1" x14ac:dyDescent="0.3">
      <c r="A334" s="80">
        <v>328</v>
      </c>
      <c r="B334" s="65" t="str">
        <f>IF(LEN(Results!C317)=0,"",Results!C317)</f>
        <v/>
      </c>
      <c r="C334" s="39" t="str">
        <f>IF(LEN(Results!E317)=0,"",Results!E317)</f>
        <v/>
      </c>
      <c r="D334" s="34" t="str">
        <f>IF(LEN(Results!D317)=0,"",Results!D317)</f>
        <v/>
      </c>
      <c r="E334" s="24" t="str">
        <f>IF(ISBLANK(VLOOKUP($A334,Results!$B$4:$CJ$507,4+$E$4)),"",VLOOKUP($A334,Results!$B$4:$CJ$507,4+$E$4))</f>
        <v/>
      </c>
      <c r="F334"/>
      <c r="G334" s="25" t="str">
        <f>IF(ISBLANK(VLOOKUP($A334,Results!$B$4:$CJ$507,4+$G$4)),"",VLOOKUP($A334,Results!$B$4:$CJ$5199,4+$G$4))</f>
        <v/>
      </c>
      <c r="H334"/>
      <c r="I334" s="26" t="str">
        <f t="shared" si="5"/>
        <v/>
      </c>
    </row>
    <row r="335" spans="1:12" ht="24.75" customHeight="1" x14ac:dyDescent="0.3">
      <c r="A335" s="80">
        <v>329</v>
      </c>
      <c r="B335" s="65" t="str">
        <f>IF(LEN(Results!C318)=0,"",Results!C318)</f>
        <v/>
      </c>
      <c r="C335" s="39" t="str">
        <f>IF(LEN(Results!E318)=0,"",Results!E318)</f>
        <v/>
      </c>
      <c r="D335" s="34" t="str">
        <f>IF(LEN(Results!D318)=0,"",Results!D318)</f>
        <v/>
      </c>
      <c r="E335" s="24" t="str">
        <f>IF(ISBLANK(VLOOKUP($A335,Results!$B$4:$CJ$507,4+$E$4)),"",VLOOKUP($A335,Results!$B$4:$CJ$507,4+$E$4))</f>
        <v/>
      </c>
      <c r="F335"/>
      <c r="G335" s="25" t="str">
        <f>IF(ISBLANK(VLOOKUP($A335,Results!$B$4:$CJ$507,4+$G$4)),"",VLOOKUP($A335,Results!$B$4:$CJ$5199,4+$G$4))</f>
        <v/>
      </c>
      <c r="H335"/>
      <c r="I335" s="26" t="str">
        <f t="shared" si="5"/>
        <v/>
      </c>
    </row>
    <row r="336" spans="1:12" ht="24.75" customHeight="1" x14ac:dyDescent="0.3">
      <c r="A336" s="80">
        <v>330</v>
      </c>
      <c r="B336" s="65" t="str">
        <f>IF(LEN(Results!C319)=0,"",Results!C319)</f>
        <v/>
      </c>
      <c r="C336" s="39" t="str">
        <f>IF(LEN(Results!E319)=0,"",Results!E319)</f>
        <v/>
      </c>
      <c r="D336" s="34" t="str">
        <f>IF(LEN(Results!D319)=0,"",Results!D319)</f>
        <v/>
      </c>
      <c r="E336" s="24" t="str">
        <f>IF(ISBLANK(VLOOKUP($A336,Results!$B$4:$CJ$507,4+$E$4)),"",VLOOKUP($A336,Results!$B$4:$CJ$507,4+$E$4))</f>
        <v/>
      </c>
      <c r="F336"/>
      <c r="G336" s="25" t="str">
        <f>IF(ISBLANK(VLOOKUP($A336,Results!$B$4:$CJ$507,4+$G$4)),"",VLOOKUP($A336,Results!$B$4:$CJ$5199,4+$G$4))</f>
        <v/>
      </c>
      <c r="H336"/>
      <c r="I336" s="26" t="str">
        <f t="shared" si="5"/>
        <v/>
      </c>
    </row>
    <row r="337" spans="1:10" ht="24.75" customHeight="1" x14ac:dyDescent="0.3">
      <c r="A337" s="80">
        <v>331</v>
      </c>
      <c r="B337" s="65" t="str">
        <f>IF(LEN(Results!C320)=0,"",Results!C320)</f>
        <v/>
      </c>
      <c r="C337" s="39" t="str">
        <f>IF(LEN(Results!E320)=0,"",Results!E320)</f>
        <v/>
      </c>
      <c r="D337" s="34" t="str">
        <f>IF(LEN(Results!D320)=0,"",Results!D320)</f>
        <v/>
      </c>
      <c r="E337" s="24" t="str">
        <f>IF(ISBLANK(VLOOKUP($A337,Results!$B$4:$CJ$507,4+$E$4)),"",VLOOKUP($A337,Results!$B$4:$CJ$507,4+$E$4))</f>
        <v/>
      </c>
      <c r="F337"/>
      <c r="G337" s="25" t="str">
        <f>IF(ISBLANK(VLOOKUP($A337,Results!$B$4:$CJ$507,4+$G$4)),"",VLOOKUP($A337,Results!$B$4:$CJ$5199,4+$G$4))</f>
        <v/>
      </c>
      <c r="H337"/>
      <c r="I337" s="26" t="str">
        <f t="shared" si="5"/>
        <v/>
      </c>
    </row>
    <row r="338" spans="1:10" ht="24.75" customHeight="1" x14ac:dyDescent="0.3">
      <c r="A338" s="80">
        <v>332</v>
      </c>
      <c r="B338" s="65" t="str">
        <f>IF(LEN(Results!C321)=0,"",Results!C321)</f>
        <v/>
      </c>
      <c r="C338" s="39" t="str">
        <f>IF(LEN(Results!E321)=0,"",Results!E321)</f>
        <v/>
      </c>
      <c r="D338" s="34" t="str">
        <f>IF(LEN(Results!D321)=0,"",Results!D321)</f>
        <v/>
      </c>
      <c r="E338" s="24" t="str">
        <f>IF(ISBLANK(VLOOKUP($A338,Results!$B$4:$CJ$507,4+$E$4)),"",VLOOKUP($A338,Results!$B$4:$CJ$507,4+$E$4))</f>
        <v/>
      </c>
      <c r="F338"/>
      <c r="G338" s="25" t="str">
        <f>IF(ISBLANK(VLOOKUP($A338,Results!$B$4:$CJ$507,4+$G$4)),"",VLOOKUP($A338,Results!$B$4:$CJ$5199,4+$G$4))</f>
        <v/>
      </c>
      <c r="H338"/>
      <c r="I338" s="26" t="str">
        <f t="shared" si="5"/>
        <v/>
      </c>
    </row>
    <row r="339" spans="1:10" ht="24.75" customHeight="1" x14ac:dyDescent="0.3">
      <c r="A339" s="80">
        <v>333</v>
      </c>
      <c r="B339" s="65" t="str">
        <f>IF(LEN(Results!C322)=0,"",Results!C322)</f>
        <v/>
      </c>
      <c r="C339" s="39" t="str">
        <f>IF(LEN(Results!E322)=0,"",Results!E322)</f>
        <v/>
      </c>
      <c r="D339" s="34" t="str">
        <f>IF(LEN(Results!D322)=0,"",Results!D322)</f>
        <v/>
      </c>
      <c r="E339" s="24" t="str">
        <f>IF(ISBLANK(VLOOKUP($A339,Results!$B$4:$CJ$507,4+$E$4)),"",VLOOKUP($A339,Results!$B$4:$CJ$507,4+$E$4))</f>
        <v/>
      </c>
      <c r="F339"/>
      <c r="G339" s="25" t="str">
        <f>IF(ISBLANK(VLOOKUP($A339,Results!$B$4:$CJ$507,4+$G$4)),"",VLOOKUP($A339,Results!$B$4:$CJ$5199,4+$G$4))</f>
        <v/>
      </c>
      <c r="H339"/>
      <c r="I339" s="26" t="str">
        <f t="shared" si="5"/>
        <v/>
      </c>
    </row>
    <row r="340" spans="1:10" ht="24.75" customHeight="1" x14ac:dyDescent="0.3">
      <c r="A340" s="80">
        <v>334</v>
      </c>
      <c r="B340" s="65" t="str">
        <f>IF(LEN(Results!C323)=0,"",Results!C323)</f>
        <v/>
      </c>
      <c r="C340" s="39" t="str">
        <f>IF(LEN(Results!E323)=0,"",Results!E323)</f>
        <v/>
      </c>
      <c r="D340" s="52" t="str">
        <f>IF(LEN(Results!D323)=0,"",Results!D323)</f>
        <v/>
      </c>
      <c r="E340" s="24" t="str">
        <f>IF(ISBLANK(VLOOKUP($A340,Results!$B$4:$CJ$507,4+$E$4)),"",VLOOKUP($A340,Results!$B$4:$CJ$507,4+$E$4))</f>
        <v/>
      </c>
      <c r="F340"/>
      <c r="G340" s="25" t="str">
        <f>IF(ISBLANK(VLOOKUP($A340,Results!$B$4:$CJ$507,4+$G$4)),"",VLOOKUP($A340,Results!$B$4:$CJ$5199,4+$G$4))</f>
        <v/>
      </c>
      <c r="H340"/>
      <c r="I340" s="26" t="str">
        <f t="shared" si="5"/>
        <v/>
      </c>
    </row>
    <row r="341" spans="1:10" ht="24.75" customHeight="1" x14ac:dyDescent="0.3">
      <c r="A341"/>
      <c r="B341"/>
      <c r="C341"/>
      <c r="D341"/>
      <c r="E341"/>
      <c r="F341"/>
      <c r="G341"/>
      <c r="H341"/>
      <c r="I341"/>
      <c r="J341"/>
    </row>
    <row r="342" spans="1:10" ht="24.75" customHeight="1" x14ac:dyDescent="0.3">
      <c r="A342"/>
      <c r="B342"/>
      <c r="C342"/>
      <c r="D342"/>
      <c r="E342"/>
      <c r="F342"/>
      <c r="G342"/>
      <c r="H342"/>
      <c r="I342"/>
      <c r="J342"/>
    </row>
    <row r="343" spans="1:10" ht="24.75" customHeight="1" x14ac:dyDescent="0.3">
      <c r="A343"/>
      <c r="B343"/>
      <c r="C343"/>
      <c r="D343"/>
      <c r="E343"/>
      <c r="F343"/>
      <c r="G343"/>
      <c r="H343"/>
      <c r="I343"/>
      <c r="J343"/>
    </row>
    <row r="344" spans="1:10" ht="24.75" customHeight="1" x14ac:dyDescent="0.3">
      <c r="A344"/>
      <c r="B344"/>
      <c r="C344"/>
      <c r="D344"/>
      <c r="E344"/>
      <c r="F344"/>
      <c r="G344"/>
      <c r="H344"/>
      <c r="I344"/>
      <c r="J344"/>
    </row>
    <row r="345" spans="1:10" ht="24.75" customHeight="1" x14ac:dyDescent="0.3">
      <c r="A345"/>
      <c r="B345"/>
      <c r="C345"/>
      <c r="D345"/>
      <c r="E345"/>
      <c r="F345"/>
      <c r="G345"/>
      <c r="H345"/>
      <c r="I345"/>
      <c r="J345"/>
    </row>
    <row r="346" spans="1:10" ht="24.75" customHeight="1" x14ac:dyDescent="0.3">
      <c r="A346"/>
      <c r="B346"/>
      <c r="C346"/>
      <c r="D346"/>
      <c r="E346"/>
      <c r="F346"/>
      <c r="G346"/>
      <c r="H346"/>
      <c r="I346"/>
      <c r="J346"/>
    </row>
    <row r="347" spans="1:10" ht="24.75" customHeight="1" x14ac:dyDescent="0.3">
      <c r="A347"/>
      <c r="B347"/>
      <c r="C347"/>
      <c r="D347"/>
      <c r="E347"/>
      <c r="F347"/>
      <c r="G347"/>
      <c r="H347"/>
      <c r="I347"/>
      <c r="J347"/>
    </row>
    <row r="348" spans="1:10" ht="24.75" customHeight="1" x14ac:dyDescent="0.3">
      <c r="A348"/>
      <c r="B348"/>
      <c r="C348"/>
      <c r="D348"/>
      <c r="E348"/>
      <c r="F348"/>
      <c r="G348"/>
      <c r="H348"/>
      <c r="I348"/>
      <c r="J348"/>
    </row>
    <row r="349" spans="1:10" ht="24.75" customHeight="1" x14ac:dyDescent="0.3">
      <c r="A349"/>
      <c r="B349"/>
      <c r="C349"/>
      <c r="D349"/>
      <c r="E349"/>
      <c r="F349"/>
      <c r="G349"/>
      <c r="H349"/>
      <c r="I349"/>
      <c r="J349"/>
    </row>
    <row r="350" spans="1:10" ht="24.75" customHeight="1" x14ac:dyDescent="0.3">
      <c r="A350"/>
      <c r="B350"/>
      <c r="C350"/>
      <c r="D350"/>
      <c r="E350"/>
      <c r="F350"/>
      <c r="G350"/>
      <c r="H350"/>
      <c r="I350"/>
      <c r="J350"/>
    </row>
    <row r="351" spans="1:10" ht="24.75" customHeight="1" x14ac:dyDescent="0.3">
      <c r="A351"/>
      <c r="B351"/>
      <c r="C351"/>
      <c r="D351"/>
      <c r="E351"/>
      <c r="F351"/>
      <c r="G351"/>
      <c r="H351"/>
      <c r="I351"/>
      <c r="J351"/>
    </row>
    <row r="352" spans="1:10" ht="24.75" customHeight="1" x14ac:dyDescent="0.3">
      <c r="A352"/>
      <c r="B352"/>
      <c r="C352"/>
      <c r="D352"/>
      <c r="E352"/>
      <c r="F352"/>
      <c r="G352"/>
      <c r="H352"/>
      <c r="I352"/>
      <c r="J352"/>
    </row>
    <row r="353" spans="1:10" ht="24.75" customHeight="1" x14ac:dyDescent="0.3">
      <c r="A353"/>
      <c r="B353"/>
      <c r="C353"/>
      <c r="D353"/>
      <c r="E353"/>
      <c r="F353"/>
      <c r="G353"/>
      <c r="H353"/>
      <c r="I353"/>
      <c r="J353"/>
    </row>
    <row r="354" spans="1:10" ht="24.75" customHeight="1" x14ac:dyDescent="0.3">
      <c r="A354"/>
      <c r="B354"/>
      <c r="C354"/>
      <c r="D354"/>
      <c r="E354"/>
      <c r="F354"/>
      <c r="G354"/>
      <c r="H354"/>
      <c r="I354"/>
      <c r="J354"/>
    </row>
    <row r="355" spans="1:10" ht="24.75" customHeight="1" x14ac:dyDescent="0.3">
      <c r="A355"/>
      <c r="B355"/>
      <c r="C355"/>
      <c r="D355"/>
      <c r="E355"/>
      <c r="F355"/>
      <c r="G355"/>
      <c r="H355"/>
      <c r="I355"/>
      <c r="J355"/>
    </row>
    <row r="356" spans="1:10" ht="24.75" customHeight="1" x14ac:dyDescent="0.3">
      <c r="A356"/>
      <c r="B356"/>
      <c r="C356"/>
      <c r="D356"/>
      <c r="E356"/>
      <c r="F356"/>
      <c r="G356"/>
      <c r="H356"/>
      <c r="I356"/>
      <c r="J356"/>
    </row>
    <row r="357" spans="1:10" ht="24.75" customHeight="1" x14ac:dyDescent="0.3">
      <c r="A357"/>
      <c r="B357"/>
      <c r="C357"/>
      <c r="D357"/>
      <c r="E357"/>
      <c r="F357"/>
      <c r="G357"/>
      <c r="H357"/>
      <c r="I357"/>
      <c r="J357"/>
    </row>
    <row r="358" spans="1:10" ht="24.75" customHeight="1" x14ac:dyDescent="0.3">
      <c r="A358"/>
      <c r="B358"/>
      <c r="C358"/>
      <c r="D358"/>
      <c r="E358"/>
      <c r="F358"/>
      <c r="G358"/>
      <c r="H358"/>
      <c r="I358"/>
      <c r="J358"/>
    </row>
    <row r="359" spans="1:10" ht="24.75" customHeight="1" x14ac:dyDescent="0.3">
      <c r="A359"/>
      <c r="B359"/>
      <c r="C359"/>
      <c r="D359"/>
      <c r="E359"/>
      <c r="F359"/>
      <c r="G359"/>
      <c r="H359"/>
      <c r="I359"/>
      <c r="J359"/>
    </row>
    <row r="360" spans="1:10" ht="24.75" customHeight="1" x14ac:dyDescent="0.3">
      <c r="A360"/>
      <c r="B360"/>
      <c r="C360"/>
      <c r="D360"/>
      <c r="E360"/>
      <c r="F360"/>
      <c r="G360"/>
      <c r="H360"/>
      <c r="I360"/>
      <c r="J360"/>
    </row>
    <row r="361" spans="1:10" ht="24.75" customHeight="1" x14ac:dyDescent="0.3">
      <c r="A361"/>
      <c r="B361"/>
      <c r="C361"/>
      <c r="D361"/>
      <c r="E361"/>
      <c r="F361"/>
      <c r="G361"/>
      <c r="H361"/>
      <c r="I361"/>
      <c r="J361"/>
    </row>
    <row r="362" spans="1:10" ht="24.75" customHeight="1" x14ac:dyDescent="0.3">
      <c r="A362"/>
      <c r="B362"/>
      <c r="C362"/>
      <c r="D362"/>
      <c r="E362"/>
      <c r="F362"/>
      <c r="G362"/>
      <c r="H362"/>
      <c r="I362"/>
      <c r="J362"/>
    </row>
    <row r="363" spans="1:10" ht="24.75" customHeight="1" x14ac:dyDescent="0.3">
      <c r="A363"/>
      <c r="B363"/>
      <c r="C363"/>
      <c r="D363"/>
      <c r="E363"/>
      <c r="F363"/>
      <c r="G363"/>
      <c r="H363"/>
      <c r="I363"/>
      <c r="J363"/>
    </row>
    <row r="364" spans="1:10" ht="24.75" customHeight="1" x14ac:dyDescent="0.3">
      <c r="A364"/>
      <c r="B364"/>
      <c r="C364"/>
      <c r="D364"/>
      <c r="E364"/>
      <c r="F364"/>
      <c r="G364"/>
      <c r="H364"/>
      <c r="I364"/>
      <c r="J364"/>
    </row>
    <row r="365" spans="1:10" ht="24.75" customHeight="1" x14ac:dyDescent="0.3">
      <c r="A365"/>
      <c r="B365"/>
      <c r="C365"/>
      <c r="D365"/>
      <c r="E365"/>
      <c r="F365"/>
      <c r="G365"/>
      <c r="H365"/>
      <c r="I365"/>
      <c r="J365"/>
    </row>
    <row r="366" spans="1:10" ht="24.75" customHeight="1" x14ac:dyDescent="0.3">
      <c r="A366"/>
      <c r="B366"/>
      <c r="C366"/>
      <c r="D366"/>
      <c r="E366"/>
      <c r="F366"/>
      <c r="G366"/>
      <c r="H366"/>
      <c r="I366"/>
      <c r="J366"/>
    </row>
    <row r="367" spans="1:10" ht="24.75" customHeight="1" x14ac:dyDescent="0.3">
      <c r="A367"/>
      <c r="B367"/>
      <c r="C367"/>
      <c r="D367"/>
      <c r="E367"/>
      <c r="F367"/>
      <c r="G367"/>
      <c r="H367"/>
      <c r="I367"/>
      <c r="J367"/>
    </row>
    <row r="368" spans="1:10" ht="24.75" customHeight="1" x14ac:dyDescent="0.3">
      <c r="A368"/>
      <c r="B368"/>
      <c r="C368"/>
      <c r="D368"/>
      <c r="E368"/>
      <c r="F368"/>
      <c r="G368"/>
      <c r="H368"/>
      <c r="I368"/>
      <c r="J368"/>
    </row>
    <row r="369" spans="1:10" ht="24.75" customHeight="1" x14ac:dyDescent="0.3">
      <c r="A369"/>
      <c r="B369"/>
      <c r="C369"/>
      <c r="D369"/>
      <c r="E369"/>
      <c r="F369"/>
      <c r="G369"/>
      <c r="H369"/>
      <c r="I369"/>
      <c r="J369"/>
    </row>
    <row r="370" spans="1:10" ht="24.75" customHeight="1" x14ac:dyDescent="0.3">
      <c r="A370"/>
      <c r="B370"/>
      <c r="C370"/>
      <c r="D370"/>
      <c r="E370"/>
      <c r="F370"/>
      <c r="G370"/>
      <c r="H370"/>
      <c r="I370"/>
      <c r="J370"/>
    </row>
    <row r="371" spans="1:10" ht="24.75" customHeight="1" x14ac:dyDescent="0.3">
      <c r="A371"/>
      <c r="B371"/>
      <c r="C371"/>
      <c r="D371"/>
      <c r="E371"/>
      <c r="F371"/>
      <c r="G371"/>
      <c r="H371"/>
      <c r="I371"/>
      <c r="J371"/>
    </row>
    <row r="372" spans="1:10" ht="24.75" customHeight="1" x14ac:dyDescent="0.3">
      <c r="A372"/>
      <c r="B372"/>
      <c r="C372"/>
      <c r="D372"/>
      <c r="E372"/>
      <c r="F372"/>
      <c r="G372"/>
      <c r="H372"/>
      <c r="I372"/>
      <c r="J372"/>
    </row>
    <row r="373" spans="1:10" ht="24.75" customHeight="1" x14ac:dyDescent="0.3">
      <c r="A373"/>
      <c r="B373"/>
      <c r="C373"/>
      <c r="D373"/>
      <c r="E373"/>
      <c r="F373"/>
      <c r="G373"/>
      <c r="H373"/>
      <c r="I373"/>
      <c r="J373"/>
    </row>
    <row r="374" spans="1:10" ht="24.75" customHeight="1" x14ac:dyDescent="0.3">
      <c r="A374"/>
      <c r="B374"/>
      <c r="C374"/>
      <c r="D374"/>
      <c r="E374"/>
      <c r="F374"/>
      <c r="G374"/>
      <c r="H374"/>
      <c r="I374"/>
      <c r="J374"/>
    </row>
    <row r="375" spans="1:10" ht="24.75" customHeight="1" x14ac:dyDescent="0.3">
      <c r="A375"/>
      <c r="B375"/>
      <c r="C375"/>
      <c r="D375"/>
      <c r="E375"/>
      <c r="F375"/>
      <c r="G375"/>
      <c r="H375"/>
      <c r="I375"/>
      <c r="J375"/>
    </row>
    <row r="376" spans="1:10" ht="24.75" customHeight="1" x14ac:dyDescent="0.3">
      <c r="A376"/>
      <c r="B376"/>
      <c r="C376"/>
      <c r="D376"/>
      <c r="E376"/>
      <c r="F376"/>
      <c r="G376"/>
      <c r="H376"/>
      <c r="I376"/>
      <c r="J376"/>
    </row>
    <row r="377" spans="1:10" x14ac:dyDescent="0.3">
      <c r="A377"/>
      <c r="B377"/>
      <c r="C377"/>
      <c r="D377"/>
      <c r="E377"/>
      <c r="F377"/>
      <c r="G377"/>
      <c r="H377"/>
      <c r="I377"/>
      <c r="J377"/>
    </row>
    <row r="378" spans="1:10" ht="24.75" customHeight="1" x14ac:dyDescent="0.3">
      <c r="A378"/>
      <c r="B378"/>
      <c r="C378"/>
      <c r="D378"/>
      <c r="E378"/>
      <c r="F378"/>
      <c r="G378"/>
      <c r="H378"/>
      <c r="I378"/>
      <c r="J378"/>
    </row>
    <row r="379" spans="1:10" ht="24.75" customHeight="1" x14ac:dyDescent="0.3">
      <c r="A379"/>
      <c r="B379"/>
      <c r="C379"/>
      <c r="D379"/>
      <c r="E379"/>
      <c r="F379"/>
      <c r="G379"/>
      <c r="H379"/>
      <c r="I379"/>
      <c r="J379"/>
    </row>
    <row r="380" spans="1:10" ht="24.75" customHeight="1" x14ac:dyDescent="0.3">
      <c r="A380"/>
      <c r="B380"/>
      <c r="C380"/>
      <c r="D380"/>
      <c r="E380"/>
      <c r="F380"/>
      <c r="G380"/>
      <c r="H380"/>
      <c r="I380"/>
      <c r="J380"/>
    </row>
    <row r="381" spans="1:10" ht="24.75" customHeight="1" x14ac:dyDescent="0.3">
      <c r="A381"/>
      <c r="B381"/>
      <c r="C381"/>
      <c r="D381"/>
      <c r="E381"/>
      <c r="F381"/>
      <c r="G381"/>
      <c r="H381"/>
      <c r="I381"/>
      <c r="J381"/>
    </row>
    <row r="382" spans="1:10" ht="24.75" customHeight="1" x14ac:dyDescent="0.3">
      <c r="A382"/>
      <c r="B382"/>
      <c r="C382"/>
      <c r="D382"/>
      <c r="E382"/>
      <c r="F382"/>
      <c r="G382"/>
      <c r="H382"/>
      <c r="I382"/>
      <c r="J382"/>
    </row>
    <row r="383" spans="1:10" ht="24.75" customHeight="1" x14ac:dyDescent="0.3">
      <c r="A383"/>
      <c r="B383"/>
      <c r="C383"/>
      <c r="D383"/>
      <c r="E383"/>
      <c r="F383"/>
      <c r="G383"/>
      <c r="H383"/>
      <c r="I383"/>
      <c r="J383"/>
    </row>
    <row r="384" spans="1:10" ht="24.75" customHeight="1" x14ac:dyDescent="0.3">
      <c r="A384"/>
      <c r="B384"/>
      <c r="C384"/>
      <c r="D384"/>
      <c r="E384"/>
      <c r="F384"/>
      <c r="G384"/>
      <c r="H384"/>
      <c r="I384"/>
      <c r="J384"/>
    </row>
    <row r="385" spans="1:10" ht="24.75" customHeight="1" x14ac:dyDescent="0.3">
      <c r="A385"/>
      <c r="B385"/>
      <c r="C385"/>
      <c r="D385"/>
      <c r="E385"/>
      <c r="F385"/>
      <c r="G385"/>
      <c r="H385"/>
      <c r="I385"/>
      <c r="J385"/>
    </row>
    <row r="386" spans="1:10" ht="24.75" customHeight="1" x14ac:dyDescent="0.3">
      <c r="A386"/>
      <c r="B386"/>
      <c r="C386"/>
      <c r="D386"/>
      <c r="E386"/>
      <c r="F386"/>
      <c r="G386"/>
      <c r="H386"/>
      <c r="I386"/>
      <c r="J386"/>
    </row>
    <row r="387" spans="1:10" ht="24.75" customHeight="1" x14ac:dyDescent="0.3">
      <c r="A387"/>
      <c r="B387"/>
      <c r="C387"/>
      <c r="D387"/>
      <c r="E387"/>
      <c r="F387"/>
      <c r="G387"/>
      <c r="H387"/>
      <c r="I387"/>
      <c r="J387"/>
    </row>
    <row r="388" spans="1:10" ht="24.75" customHeight="1" x14ac:dyDescent="0.3">
      <c r="A388"/>
      <c r="B388"/>
      <c r="C388"/>
      <c r="D388"/>
      <c r="E388"/>
      <c r="F388"/>
      <c r="G388"/>
      <c r="H388"/>
      <c r="I388"/>
      <c r="J388"/>
    </row>
    <row r="389" spans="1:10" ht="24.75" customHeight="1" x14ac:dyDescent="0.3">
      <c r="A389"/>
      <c r="B389"/>
      <c r="C389"/>
      <c r="D389"/>
      <c r="E389"/>
      <c r="F389"/>
      <c r="G389"/>
      <c r="H389"/>
      <c r="I389"/>
      <c r="J389"/>
    </row>
    <row r="390" spans="1:10" ht="24.75" customHeight="1" x14ac:dyDescent="0.3">
      <c r="A390"/>
      <c r="B390"/>
      <c r="C390"/>
      <c r="D390"/>
      <c r="E390"/>
      <c r="F390"/>
      <c r="G390"/>
      <c r="H390"/>
      <c r="I390"/>
      <c r="J390"/>
    </row>
    <row r="391" spans="1:10" ht="24.75" customHeight="1" x14ac:dyDescent="0.3">
      <c r="A391"/>
      <c r="B391"/>
      <c r="C391"/>
      <c r="D391"/>
      <c r="E391"/>
      <c r="F391"/>
      <c r="G391"/>
      <c r="H391"/>
      <c r="I391"/>
      <c r="J391"/>
    </row>
    <row r="392" spans="1:10" ht="24.75" customHeight="1" x14ac:dyDescent="0.3">
      <c r="A392"/>
      <c r="B392"/>
      <c r="C392"/>
      <c r="D392"/>
      <c r="E392"/>
      <c r="F392"/>
      <c r="G392"/>
      <c r="H392"/>
      <c r="I392"/>
      <c r="J392"/>
    </row>
    <row r="393" spans="1:10" ht="24.75" customHeight="1" x14ac:dyDescent="0.3">
      <c r="A393"/>
      <c r="B393"/>
      <c r="C393"/>
      <c r="D393"/>
      <c r="E393"/>
      <c r="F393"/>
      <c r="G393"/>
      <c r="H393"/>
      <c r="I393"/>
      <c r="J393"/>
    </row>
    <row r="394" spans="1:10" ht="24.75" customHeight="1" x14ac:dyDescent="0.3">
      <c r="A394"/>
      <c r="B394"/>
      <c r="C394"/>
      <c r="D394"/>
      <c r="E394"/>
      <c r="F394"/>
      <c r="G394"/>
      <c r="H394"/>
      <c r="I394"/>
      <c r="J394"/>
    </row>
    <row r="395" spans="1:10" ht="24.75" customHeight="1" x14ac:dyDescent="0.3">
      <c r="A395"/>
      <c r="B395"/>
      <c r="C395"/>
      <c r="D395"/>
      <c r="E395"/>
      <c r="F395"/>
      <c r="G395"/>
      <c r="H395"/>
      <c r="I395"/>
      <c r="J395"/>
    </row>
    <row r="396" spans="1:10" ht="24.75" customHeight="1" x14ac:dyDescent="0.3">
      <c r="A396"/>
      <c r="B396"/>
      <c r="C396"/>
      <c r="D396"/>
      <c r="E396"/>
      <c r="F396"/>
      <c r="G396"/>
      <c r="H396"/>
      <c r="I396"/>
      <c r="J396"/>
    </row>
    <row r="397" spans="1:10" ht="24.75" customHeight="1" x14ac:dyDescent="0.3">
      <c r="A397"/>
      <c r="B397"/>
      <c r="C397"/>
      <c r="D397"/>
      <c r="E397"/>
      <c r="F397"/>
      <c r="G397"/>
      <c r="H397"/>
      <c r="I397"/>
      <c r="J397"/>
    </row>
    <row r="398" spans="1:10" ht="24.75" customHeight="1" x14ac:dyDescent="0.3">
      <c r="A398"/>
      <c r="B398"/>
      <c r="C398"/>
      <c r="D398"/>
      <c r="E398"/>
      <c r="F398"/>
      <c r="G398"/>
      <c r="H398"/>
      <c r="I398"/>
      <c r="J398"/>
    </row>
    <row r="399" spans="1:10" ht="24.75" customHeight="1" x14ac:dyDescent="0.3">
      <c r="A399"/>
      <c r="B399"/>
      <c r="C399"/>
      <c r="D399"/>
      <c r="E399"/>
      <c r="F399"/>
      <c r="G399"/>
      <c r="H399"/>
      <c r="I399"/>
      <c r="J399"/>
    </row>
    <row r="400" spans="1:10" ht="24.75" customHeight="1" x14ac:dyDescent="0.3">
      <c r="A400"/>
      <c r="B400"/>
      <c r="C400"/>
      <c r="D400"/>
      <c r="E400"/>
      <c r="F400"/>
      <c r="G400"/>
      <c r="H400"/>
      <c r="I400"/>
      <c r="J400"/>
    </row>
    <row r="401" spans="1:10" ht="24.75" customHeight="1" x14ac:dyDescent="0.3">
      <c r="A401"/>
      <c r="B401"/>
      <c r="C401"/>
      <c r="D401"/>
      <c r="E401"/>
      <c r="F401"/>
      <c r="G401"/>
      <c r="H401"/>
      <c r="I401"/>
      <c r="J401"/>
    </row>
    <row r="402" spans="1:10" ht="24.75" customHeight="1" x14ac:dyDescent="0.3">
      <c r="A402"/>
      <c r="B402"/>
      <c r="C402"/>
      <c r="D402"/>
      <c r="E402"/>
      <c r="F402"/>
      <c r="G402"/>
      <c r="H402"/>
      <c r="I402"/>
      <c r="J402"/>
    </row>
    <row r="403" spans="1:10" ht="24.75" customHeight="1" x14ac:dyDescent="0.3">
      <c r="A403"/>
      <c r="B403"/>
      <c r="C403"/>
      <c r="D403"/>
      <c r="E403"/>
      <c r="F403"/>
      <c r="G403"/>
      <c r="H403"/>
      <c r="I403"/>
      <c r="J403"/>
    </row>
    <row r="404" spans="1:10" ht="24.75" customHeight="1" x14ac:dyDescent="0.3">
      <c r="A404"/>
      <c r="B404"/>
      <c r="C404"/>
      <c r="D404"/>
      <c r="E404"/>
      <c r="F404"/>
      <c r="G404"/>
      <c r="H404"/>
      <c r="I404"/>
      <c r="J404"/>
    </row>
    <row r="405" spans="1:10" ht="24.75" customHeight="1" x14ac:dyDescent="0.3">
      <c r="A405"/>
      <c r="B405"/>
      <c r="C405"/>
      <c r="D405"/>
      <c r="E405"/>
      <c r="F405"/>
      <c r="G405"/>
      <c r="H405"/>
      <c r="I405"/>
      <c r="J405"/>
    </row>
    <row r="406" spans="1:10" ht="24.75" customHeight="1" x14ac:dyDescent="0.3">
      <c r="A406"/>
      <c r="B406"/>
      <c r="C406"/>
      <c r="D406"/>
      <c r="E406"/>
      <c r="F406"/>
      <c r="G406"/>
      <c r="H406"/>
      <c r="I406"/>
      <c r="J406"/>
    </row>
    <row r="407" spans="1:10" ht="24.75" customHeight="1" x14ac:dyDescent="0.3">
      <c r="A407"/>
      <c r="B407"/>
      <c r="C407"/>
      <c r="D407"/>
      <c r="E407"/>
      <c r="F407"/>
      <c r="G407"/>
      <c r="H407"/>
      <c r="I407"/>
      <c r="J407"/>
    </row>
    <row r="408" spans="1:10" ht="24.75" customHeight="1" x14ac:dyDescent="0.3">
      <c r="A408"/>
      <c r="B408"/>
      <c r="C408"/>
      <c r="D408"/>
      <c r="E408"/>
      <c r="F408"/>
      <c r="G408"/>
      <c r="H408"/>
      <c r="I408"/>
      <c r="J408"/>
    </row>
    <row r="409" spans="1:10" ht="24.75" customHeight="1" x14ac:dyDescent="0.3">
      <c r="A409"/>
      <c r="B409"/>
      <c r="C409"/>
      <c r="D409"/>
      <c r="E409"/>
      <c r="F409"/>
      <c r="G409"/>
      <c r="H409"/>
      <c r="I409"/>
      <c r="J409"/>
    </row>
    <row r="410" spans="1:10" ht="24.75" customHeight="1" x14ac:dyDescent="0.3">
      <c r="A410"/>
      <c r="B410"/>
      <c r="C410"/>
      <c r="D410"/>
      <c r="E410"/>
      <c r="F410"/>
      <c r="G410"/>
      <c r="H410"/>
      <c r="I410"/>
      <c r="J410"/>
    </row>
    <row r="411" spans="1:10" ht="24.75" customHeight="1" x14ac:dyDescent="0.3">
      <c r="A411"/>
      <c r="B411"/>
      <c r="C411"/>
      <c r="D411"/>
      <c r="E411"/>
      <c r="F411"/>
      <c r="G411"/>
      <c r="H411"/>
      <c r="I411"/>
      <c r="J411"/>
    </row>
    <row r="412" spans="1:10" ht="24.75" customHeight="1" x14ac:dyDescent="0.3">
      <c r="A412"/>
      <c r="B412"/>
      <c r="C412"/>
      <c r="D412"/>
      <c r="E412"/>
      <c r="F412"/>
      <c r="G412"/>
      <c r="H412"/>
      <c r="I412"/>
      <c r="J412"/>
    </row>
    <row r="413" spans="1:10" ht="24.75" customHeight="1" x14ac:dyDescent="0.3">
      <c r="A413"/>
      <c r="B413"/>
      <c r="C413"/>
      <c r="D413"/>
      <c r="E413"/>
      <c r="F413"/>
      <c r="G413"/>
      <c r="H413"/>
      <c r="I413"/>
      <c r="J413"/>
    </row>
    <row r="414" spans="1:10" ht="24.75" customHeight="1" x14ac:dyDescent="0.3">
      <c r="A414"/>
      <c r="B414"/>
      <c r="C414"/>
      <c r="D414"/>
      <c r="E414"/>
      <c r="F414"/>
      <c r="G414"/>
      <c r="H414"/>
      <c r="I414"/>
      <c r="J414"/>
    </row>
    <row r="415" spans="1:10" ht="24.75" customHeight="1" x14ac:dyDescent="0.3">
      <c r="A415"/>
      <c r="B415"/>
      <c r="C415"/>
      <c r="D415"/>
      <c r="E415"/>
      <c r="F415"/>
      <c r="G415"/>
      <c r="H415"/>
      <c r="I415"/>
      <c r="J415"/>
    </row>
    <row r="416" spans="1:10" ht="24.75" customHeight="1" x14ac:dyDescent="0.3">
      <c r="A416"/>
      <c r="B416"/>
      <c r="C416"/>
      <c r="D416"/>
      <c r="E416"/>
      <c r="F416"/>
      <c r="G416"/>
      <c r="H416"/>
      <c r="I416"/>
      <c r="J416"/>
    </row>
    <row r="417" spans="1:10" ht="24.75" customHeight="1" x14ac:dyDescent="0.3">
      <c r="A417"/>
      <c r="B417"/>
      <c r="C417"/>
      <c r="D417"/>
      <c r="E417"/>
      <c r="F417"/>
      <c r="G417"/>
      <c r="H417"/>
      <c r="I417"/>
      <c r="J417"/>
    </row>
    <row r="418" spans="1:10" ht="24.75" customHeight="1" x14ac:dyDescent="0.3">
      <c r="A418"/>
      <c r="B418"/>
      <c r="C418"/>
      <c r="D418"/>
      <c r="E418"/>
      <c r="F418"/>
      <c r="G418"/>
      <c r="H418"/>
      <c r="I418"/>
      <c r="J418"/>
    </row>
    <row r="419" spans="1:10" ht="24.75" customHeight="1" x14ac:dyDescent="0.3">
      <c r="A419"/>
      <c r="B419"/>
      <c r="C419"/>
      <c r="D419"/>
      <c r="E419"/>
      <c r="F419"/>
      <c r="G419"/>
      <c r="H419"/>
      <c r="I419"/>
      <c r="J419"/>
    </row>
    <row r="420" spans="1:10" ht="24.75" customHeight="1" x14ac:dyDescent="0.3">
      <c r="A420"/>
      <c r="B420"/>
      <c r="C420"/>
      <c r="D420"/>
      <c r="E420"/>
      <c r="F420"/>
      <c r="G420"/>
      <c r="H420"/>
      <c r="I420"/>
      <c r="J420"/>
    </row>
    <row r="421" spans="1:10" ht="24.75" customHeight="1" x14ac:dyDescent="0.3">
      <c r="A421"/>
      <c r="B421"/>
      <c r="C421"/>
      <c r="D421"/>
      <c r="E421"/>
      <c r="F421"/>
      <c r="G421"/>
      <c r="H421"/>
      <c r="I421"/>
      <c r="J421"/>
    </row>
    <row r="422" spans="1:10" ht="24.75" customHeight="1" x14ac:dyDescent="0.3">
      <c r="A422"/>
      <c r="B422"/>
      <c r="C422"/>
      <c r="D422"/>
      <c r="E422"/>
      <c r="F422"/>
      <c r="G422"/>
      <c r="H422"/>
      <c r="I422"/>
      <c r="J422"/>
    </row>
    <row r="423" spans="1:10" ht="24.75" customHeight="1" x14ac:dyDescent="0.3">
      <c r="A423"/>
      <c r="B423"/>
      <c r="C423"/>
      <c r="D423"/>
      <c r="E423"/>
      <c r="F423"/>
      <c r="G423"/>
      <c r="H423"/>
      <c r="I423"/>
      <c r="J423"/>
    </row>
    <row r="424" spans="1:10" ht="24.75" customHeight="1" x14ac:dyDescent="0.3">
      <c r="A424"/>
      <c r="B424"/>
      <c r="C424"/>
      <c r="D424"/>
      <c r="E424"/>
      <c r="F424"/>
      <c r="G424"/>
      <c r="H424"/>
      <c r="I424"/>
      <c r="J424"/>
    </row>
    <row r="425" spans="1:10" ht="24.75" customHeight="1" x14ac:dyDescent="0.3">
      <c r="A425"/>
      <c r="B425"/>
      <c r="C425"/>
      <c r="D425"/>
      <c r="E425"/>
      <c r="F425"/>
      <c r="G425"/>
      <c r="H425"/>
      <c r="I425"/>
      <c r="J425"/>
    </row>
    <row r="426" spans="1:10" ht="24.75" customHeight="1" x14ac:dyDescent="0.3">
      <c r="A426"/>
      <c r="B426"/>
      <c r="C426"/>
      <c r="D426"/>
      <c r="E426"/>
      <c r="F426"/>
      <c r="G426"/>
      <c r="H426"/>
      <c r="I426"/>
      <c r="J426"/>
    </row>
    <row r="427" spans="1:10" ht="24.75" customHeight="1" x14ac:dyDescent="0.3">
      <c r="A427"/>
      <c r="B427"/>
      <c r="C427"/>
      <c r="D427"/>
      <c r="E427"/>
      <c r="F427"/>
      <c r="G427"/>
      <c r="H427"/>
      <c r="I427"/>
      <c r="J427"/>
    </row>
    <row r="428" spans="1:10" ht="24.75" customHeight="1" x14ac:dyDescent="0.3">
      <c r="A428"/>
      <c r="B428"/>
      <c r="C428"/>
      <c r="D428"/>
      <c r="E428"/>
      <c r="F428"/>
      <c r="G428"/>
      <c r="H428"/>
      <c r="I428"/>
      <c r="J428"/>
    </row>
    <row r="429" spans="1:10" ht="24.75" customHeight="1" x14ac:dyDescent="0.3">
      <c r="A429"/>
      <c r="B429"/>
      <c r="C429"/>
      <c r="D429"/>
      <c r="E429"/>
      <c r="F429"/>
      <c r="G429"/>
      <c r="H429"/>
      <c r="I429"/>
      <c r="J429"/>
    </row>
    <row r="430" spans="1:10" ht="24.75" customHeight="1" x14ac:dyDescent="0.3">
      <c r="A430"/>
      <c r="B430"/>
      <c r="C430"/>
      <c r="D430"/>
      <c r="E430"/>
      <c r="F430"/>
      <c r="G430"/>
      <c r="H430"/>
      <c r="I430"/>
      <c r="J430"/>
    </row>
    <row r="431" spans="1:10" ht="24.75" customHeight="1" x14ac:dyDescent="0.3">
      <c r="A431"/>
      <c r="B431"/>
      <c r="C431"/>
      <c r="D431"/>
      <c r="E431"/>
      <c r="F431"/>
      <c r="G431"/>
      <c r="H431"/>
      <c r="I431"/>
      <c r="J431"/>
    </row>
    <row r="432" spans="1:10" ht="24.75" customHeight="1" x14ac:dyDescent="0.3">
      <c r="A432"/>
      <c r="B432"/>
      <c r="C432"/>
      <c r="D432"/>
      <c r="E432"/>
      <c r="F432"/>
      <c r="G432"/>
      <c r="H432"/>
      <c r="I432"/>
      <c r="J432"/>
    </row>
    <row r="433" spans="1:10" ht="24.75" customHeight="1" x14ac:dyDescent="0.3">
      <c r="A433"/>
      <c r="B433"/>
      <c r="C433"/>
      <c r="D433"/>
      <c r="E433"/>
      <c r="F433"/>
      <c r="G433"/>
      <c r="H433"/>
      <c r="I433"/>
      <c r="J433"/>
    </row>
    <row r="434" spans="1:10" ht="24.75" customHeight="1" x14ac:dyDescent="0.3">
      <c r="A434"/>
      <c r="B434"/>
      <c r="C434"/>
      <c r="D434"/>
      <c r="E434"/>
      <c r="F434"/>
      <c r="G434"/>
      <c r="H434"/>
      <c r="I434"/>
      <c r="J434"/>
    </row>
    <row r="435" spans="1:10" ht="24.75" customHeight="1" x14ac:dyDescent="0.3">
      <c r="A435"/>
      <c r="B435"/>
      <c r="C435"/>
      <c r="D435"/>
      <c r="E435"/>
      <c r="F435"/>
      <c r="G435"/>
      <c r="H435"/>
      <c r="I435"/>
      <c r="J435"/>
    </row>
    <row r="436" spans="1:10" ht="24.75" customHeight="1" x14ac:dyDescent="0.3">
      <c r="A436"/>
      <c r="B436"/>
      <c r="C436"/>
      <c r="D436"/>
      <c r="E436"/>
      <c r="F436"/>
      <c r="G436"/>
      <c r="H436"/>
      <c r="I436"/>
      <c r="J436"/>
    </row>
    <row r="437" spans="1:10" ht="24.75" customHeight="1" x14ac:dyDescent="0.3">
      <c r="A437"/>
      <c r="B437"/>
      <c r="C437"/>
      <c r="D437"/>
      <c r="E437"/>
      <c r="F437"/>
      <c r="G437"/>
      <c r="H437"/>
      <c r="I437"/>
      <c r="J437"/>
    </row>
    <row r="438" spans="1:10" ht="24.75" customHeight="1" x14ac:dyDescent="0.3">
      <c r="A438"/>
      <c r="B438"/>
      <c r="C438"/>
      <c r="D438"/>
      <c r="E438"/>
      <c r="F438"/>
      <c r="G438"/>
      <c r="H438"/>
      <c r="I438"/>
      <c r="J438"/>
    </row>
    <row r="439" spans="1:10" ht="24.75" customHeight="1" x14ac:dyDescent="0.3">
      <c r="A439"/>
      <c r="B439"/>
      <c r="C439"/>
      <c r="D439"/>
      <c r="E439"/>
      <c r="F439"/>
      <c r="G439"/>
      <c r="H439"/>
      <c r="I439"/>
      <c r="J439"/>
    </row>
    <row r="440" spans="1:10" ht="24.75" customHeight="1" x14ac:dyDescent="0.3">
      <c r="A440"/>
      <c r="B440"/>
      <c r="C440"/>
      <c r="D440"/>
      <c r="E440"/>
      <c r="F440"/>
      <c r="G440"/>
      <c r="H440"/>
      <c r="I440"/>
      <c r="J440"/>
    </row>
    <row r="441" spans="1:10" ht="24.75" customHeight="1" x14ac:dyDescent="0.3">
      <c r="A441"/>
      <c r="B441"/>
      <c r="C441"/>
      <c r="D441"/>
      <c r="E441"/>
      <c r="F441"/>
      <c r="G441"/>
      <c r="H441"/>
      <c r="I441"/>
      <c r="J441"/>
    </row>
    <row r="442" spans="1:10" ht="24.75" customHeight="1" x14ac:dyDescent="0.3">
      <c r="A442"/>
      <c r="B442"/>
      <c r="C442"/>
      <c r="D442"/>
      <c r="E442"/>
      <c r="F442"/>
      <c r="G442"/>
      <c r="H442"/>
      <c r="I442"/>
      <c r="J442"/>
    </row>
    <row r="443" spans="1:10" ht="24.75" customHeight="1" x14ac:dyDescent="0.3">
      <c r="A443"/>
      <c r="B443"/>
      <c r="C443"/>
      <c r="D443"/>
      <c r="E443"/>
      <c r="F443"/>
      <c r="G443"/>
      <c r="H443"/>
      <c r="I443"/>
      <c r="J443"/>
    </row>
    <row r="444" spans="1:10" ht="24.75" customHeight="1" x14ac:dyDescent="0.3">
      <c r="A444"/>
      <c r="B444"/>
      <c r="C444"/>
      <c r="D444"/>
      <c r="E444"/>
      <c r="F444"/>
      <c r="G444"/>
      <c r="H444"/>
      <c r="I444"/>
      <c r="J444"/>
    </row>
    <row r="445" spans="1:10" ht="24.75" customHeight="1" x14ac:dyDescent="0.3">
      <c r="A445"/>
      <c r="B445"/>
      <c r="C445"/>
      <c r="D445"/>
      <c r="E445"/>
      <c r="F445"/>
      <c r="G445"/>
      <c r="H445"/>
      <c r="I445"/>
      <c r="J445"/>
    </row>
    <row r="446" spans="1:10" ht="24.75" customHeight="1" x14ac:dyDescent="0.3">
      <c r="A446"/>
      <c r="B446"/>
      <c r="C446"/>
      <c r="D446"/>
      <c r="E446"/>
      <c r="F446"/>
      <c r="G446"/>
      <c r="H446"/>
      <c r="I446"/>
      <c r="J446"/>
    </row>
    <row r="447" spans="1:10" ht="24.75" customHeight="1" x14ac:dyDescent="0.3">
      <c r="A447"/>
      <c r="B447"/>
      <c r="C447"/>
      <c r="D447"/>
      <c r="E447"/>
      <c r="F447"/>
      <c r="G447"/>
      <c r="H447"/>
      <c r="I447"/>
      <c r="J447"/>
    </row>
    <row r="448" spans="1:10" ht="24.75" customHeight="1" x14ac:dyDescent="0.3">
      <c r="A448"/>
      <c r="B448"/>
      <c r="C448"/>
      <c r="D448"/>
      <c r="E448"/>
      <c r="F448"/>
      <c r="G448"/>
      <c r="H448"/>
      <c r="I448"/>
      <c r="J448"/>
    </row>
    <row r="449" spans="1:10" ht="24.75" customHeight="1" x14ac:dyDescent="0.3">
      <c r="A449"/>
      <c r="B449"/>
      <c r="C449"/>
      <c r="D449"/>
      <c r="E449"/>
      <c r="F449"/>
      <c r="G449"/>
      <c r="H449"/>
      <c r="I449"/>
      <c r="J449"/>
    </row>
    <row r="450" spans="1:10" ht="24.75" customHeight="1" x14ac:dyDescent="0.3">
      <c r="A450"/>
      <c r="B450"/>
      <c r="C450"/>
      <c r="D450"/>
      <c r="E450"/>
      <c r="F450"/>
      <c r="G450"/>
      <c r="H450"/>
      <c r="I450"/>
      <c r="J450"/>
    </row>
    <row r="451" spans="1:10" ht="24.75" customHeight="1" x14ac:dyDescent="0.3">
      <c r="A451"/>
      <c r="B451"/>
      <c r="C451"/>
      <c r="D451"/>
      <c r="E451"/>
      <c r="F451"/>
      <c r="G451"/>
      <c r="H451"/>
      <c r="I451"/>
      <c r="J451"/>
    </row>
    <row r="452" spans="1:10" ht="24.75" customHeight="1" x14ac:dyDescent="0.3">
      <c r="A452"/>
      <c r="B452"/>
      <c r="C452"/>
      <c r="D452"/>
      <c r="E452"/>
      <c r="F452"/>
      <c r="G452"/>
      <c r="H452"/>
      <c r="I452"/>
      <c r="J452"/>
    </row>
    <row r="453" spans="1:10" ht="24.75" customHeight="1" x14ac:dyDescent="0.3">
      <c r="A453"/>
      <c r="B453"/>
      <c r="C453"/>
      <c r="D453"/>
      <c r="E453"/>
      <c r="F453"/>
      <c r="G453"/>
      <c r="H453"/>
      <c r="I453"/>
      <c r="J453"/>
    </row>
    <row r="454" spans="1:10" ht="24.75" customHeight="1" x14ac:dyDescent="0.3">
      <c r="A454"/>
      <c r="B454"/>
      <c r="C454"/>
      <c r="D454"/>
      <c r="E454"/>
      <c r="F454"/>
      <c r="G454"/>
      <c r="H454"/>
      <c r="I454"/>
      <c r="J454"/>
    </row>
    <row r="455" spans="1:10" ht="24.75" customHeight="1" x14ac:dyDescent="0.3">
      <c r="A455"/>
      <c r="B455"/>
      <c r="C455"/>
      <c r="D455"/>
      <c r="E455"/>
      <c r="F455"/>
      <c r="G455"/>
      <c r="H455"/>
      <c r="I455"/>
      <c r="J455"/>
    </row>
    <row r="456" spans="1:10" ht="24.75" customHeight="1" x14ac:dyDescent="0.3">
      <c r="A456"/>
      <c r="B456"/>
      <c r="C456"/>
      <c r="D456"/>
      <c r="E456"/>
      <c r="F456"/>
      <c r="G456"/>
      <c r="H456"/>
      <c r="I456"/>
      <c r="J456"/>
    </row>
    <row r="457" spans="1:10" ht="24.75" customHeight="1" x14ac:dyDescent="0.3">
      <c r="A457"/>
      <c r="B457"/>
      <c r="C457"/>
      <c r="D457"/>
      <c r="E457"/>
      <c r="F457"/>
      <c r="G457"/>
      <c r="H457"/>
      <c r="I457"/>
      <c r="J457"/>
    </row>
    <row r="458" spans="1:10" ht="24.75" customHeight="1" x14ac:dyDescent="0.3">
      <c r="A458"/>
      <c r="B458"/>
      <c r="C458"/>
      <c r="D458"/>
      <c r="E458"/>
      <c r="F458"/>
      <c r="G458"/>
      <c r="H458"/>
      <c r="I458"/>
      <c r="J458"/>
    </row>
    <row r="459" spans="1:10" ht="24.75" customHeight="1" x14ac:dyDescent="0.3">
      <c r="A459"/>
      <c r="B459"/>
      <c r="C459"/>
      <c r="D459"/>
      <c r="E459"/>
      <c r="F459"/>
      <c r="G459"/>
      <c r="H459"/>
      <c r="I459"/>
      <c r="J459"/>
    </row>
    <row r="460" spans="1:10" ht="24.75" customHeight="1" x14ac:dyDescent="0.3">
      <c r="A460"/>
      <c r="B460"/>
      <c r="C460"/>
      <c r="D460"/>
      <c r="E460"/>
      <c r="F460"/>
      <c r="G460"/>
      <c r="H460"/>
      <c r="I460"/>
      <c r="J460"/>
    </row>
    <row r="461" spans="1:10" ht="24.75" customHeight="1" x14ac:dyDescent="0.3">
      <c r="A461"/>
      <c r="B461"/>
      <c r="C461"/>
      <c r="D461"/>
      <c r="E461"/>
      <c r="F461"/>
      <c r="G461"/>
      <c r="H461"/>
      <c r="I461"/>
      <c r="J461"/>
    </row>
    <row r="462" spans="1:10" ht="24.75" customHeight="1" x14ac:dyDescent="0.3">
      <c r="A462"/>
      <c r="B462"/>
      <c r="C462"/>
      <c r="D462"/>
      <c r="E462"/>
      <c r="F462"/>
      <c r="G462"/>
      <c r="H462"/>
      <c r="I462"/>
      <c r="J462"/>
    </row>
    <row r="463" spans="1:10" ht="24.75" customHeight="1" x14ac:dyDescent="0.3">
      <c r="A463"/>
      <c r="B463"/>
      <c r="C463"/>
      <c r="D463"/>
      <c r="E463"/>
      <c r="F463"/>
      <c r="G463"/>
      <c r="H463"/>
      <c r="I463"/>
      <c r="J463"/>
    </row>
    <row r="464" spans="1:10" ht="24.75" customHeight="1" x14ac:dyDescent="0.3">
      <c r="A464"/>
      <c r="B464"/>
      <c r="C464"/>
      <c r="D464"/>
      <c r="E464"/>
      <c r="F464"/>
      <c r="G464"/>
      <c r="H464"/>
      <c r="I464"/>
      <c r="J464"/>
    </row>
    <row r="465" spans="1:10" ht="24.75" customHeight="1" x14ac:dyDescent="0.3">
      <c r="A465"/>
      <c r="B465"/>
      <c r="C465"/>
      <c r="D465"/>
      <c r="E465"/>
      <c r="F465"/>
      <c r="G465"/>
      <c r="H465"/>
      <c r="I465"/>
      <c r="J465"/>
    </row>
    <row r="466" spans="1:10" ht="24.75" customHeight="1" x14ac:dyDescent="0.3">
      <c r="A466"/>
      <c r="B466"/>
      <c r="C466"/>
      <c r="D466"/>
      <c r="E466"/>
      <c r="F466"/>
      <c r="G466"/>
      <c r="H466"/>
      <c r="I466"/>
      <c r="J466"/>
    </row>
    <row r="467" spans="1:10" ht="24.75" customHeight="1" x14ac:dyDescent="0.3">
      <c r="A467"/>
      <c r="B467"/>
      <c r="C467"/>
      <c r="D467"/>
      <c r="E467"/>
      <c r="F467"/>
      <c r="G467"/>
      <c r="H467"/>
      <c r="I467"/>
      <c r="J467"/>
    </row>
    <row r="468" spans="1:10" ht="24.75" customHeight="1" x14ac:dyDescent="0.3">
      <c r="A468"/>
      <c r="B468"/>
      <c r="C468"/>
      <c r="D468"/>
      <c r="E468"/>
      <c r="F468"/>
      <c r="G468"/>
      <c r="H468"/>
      <c r="I468"/>
      <c r="J468"/>
    </row>
    <row r="469" spans="1:10" ht="24.75" customHeight="1" x14ac:dyDescent="0.3">
      <c r="A469"/>
      <c r="B469"/>
      <c r="C469"/>
      <c r="D469"/>
      <c r="E469"/>
      <c r="F469"/>
      <c r="G469"/>
      <c r="H469"/>
      <c r="I469"/>
      <c r="J469"/>
    </row>
    <row r="470" spans="1:10" ht="24.75" customHeight="1" x14ac:dyDescent="0.3">
      <c r="A470"/>
      <c r="B470"/>
      <c r="C470"/>
      <c r="D470"/>
      <c r="E470"/>
      <c r="F470"/>
      <c r="G470"/>
      <c r="H470"/>
      <c r="I470"/>
      <c r="J470"/>
    </row>
    <row r="471" spans="1:10" ht="24.75" customHeight="1" x14ac:dyDescent="0.3">
      <c r="A471"/>
      <c r="B471"/>
      <c r="C471"/>
      <c r="D471"/>
      <c r="E471"/>
      <c r="F471"/>
      <c r="G471"/>
      <c r="H471"/>
      <c r="I471"/>
      <c r="J471"/>
    </row>
    <row r="472" spans="1:10" ht="24.75" customHeight="1" x14ac:dyDescent="0.3">
      <c r="A472"/>
      <c r="B472"/>
      <c r="C472"/>
      <c r="D472"/>
      <c r="E472"/>
      <c r="F472"/>
      <c r="G472"/>
      <c r="H472"/>
      <c r="I472"/>
      <c r="J472"/>
    </row>
    <row r="473" spans="1:10" ht="24.75" customHeight="1" x14ac:dyDescent="0.3">
      <c r="A473"/>
      <c r="B473"/>
      <c r="C473"/>
      <c r="D473"/>
      <c r="E473"/>
      <c r="F473"/>
      <c r="G473"/>
      <c r="H473"/>
      <c r="I473"/>
      <c r="J473"/>
    </row>
    <row r="474" spans="1:10" ht="24.75" customHeight="1" x14ac:dyDescent="0.3">
      <c r="A474"/>
      <c r="B474"/>
      <c r="C474"/>
      <c r="D474"/>
      <c r="E474"/>
      <c r="F474"/>
      <c r="G474"/>
      <c r="H474"/>
      <c r="I474"/>
      <c r="J474"/>
    </row>
    <row r="475" spans="1:10" ht="24.75" customHeight="1" x14ac:dyDescent="0.3">
      <c r="A475"/>
      <c r="B475"/>
      <c r="C475"/>
      <c r="D475"/>
      <c r="E475"/>
      <c r="F475"/>
      <c r="G475"/>
      <c r="H475"/>
      <c r="I475"/>
      <c r="J475"/>
    </row>
    <row r="476" spans="1:10" ht="24.75" customHeight="1" x14ac:dyDescent="0.3">
      <c r="A476"/>
      <c r="B476"/>
      <c r="C476"/>
      <c r="D476"/>
      <c r="E476"/>
      <c r="F476"/>
      <c r="G476"/>
      <c r="H476"/>
      <c r="I476"/>
      <c r="J476"/>
    </row>
    <row r="477" spans="1:10" ht="24.75" customHeight="1" x14ac:dyDescent="0.3">
      <c r="A477"/>
      <c r="B477"/>
      <c r="C477"/>
      <c r="D477"/>
      <c r="E477"/>
      <c r="F477"/>
      <c r="G477"/>
      <c r="H477"/>
      <c r="I477"/>
      <c r="J477"/>
    </row>
    <row r="478" spans="1:10" ht="24.75" customHeight="1" x14ac:dyDescent="0.3">
      <c r="A478"/>
      <c r="B478"/>
      <c r="C478"/>
      <c r="D478"/>
      <c r="E478"/>
      <c r="F478"/>
      <c r="G478"/>
      <c r="H478"/>
      <c r="I478"/>
      <c r="J478"/>
    </row>
    <row r="479" spans="1:10" ht="24.75" customHeight="1" x14ac:dyDescent="0.3">
      <c r="A479"/>
      <c r="B479"/>
      <c r="C479"/>
      <c r="D479"/>
      <c r="E479"/>
      <c r="F479"/>
      <c r="G479"/>
      <c r="H479"/>
      <c r="I479"/>
      <c r="J479"/>
    </row>
    <row r="480" spans="1:10" ht="24.75" customHeight="1" x14ac:dyDescent="0.3">
      <c r="A480"/>
      <c r="B480"/>
      <c r="C480"/>
      <c r="D480"/>
      <c r="E480"/>
      <c r="F480"/>
      <c r="G480"/>
      <c r="H480"/>
      <c r="I480"/>
      <c r="J480"/>
    </row>
    <row r="481" spans="1:10" ht="24.75" customHeight="1" x14ac:dyDescent="0.3">
      <c r="A481"/>
      <c r="B481"/>
      <c r="C481"/>
      <c r="D481"/>
      <c r="E481"/>
      <c r="F481"/>
      <c r="G481"/>
      <c r="H481"/>
      <c r="I481"/>
      <c r="J481"/>
    </row>
    <row r="482" spans="1:10" ht="24.75" customHeight="1" x14ac:dyDescent="0.3">
      <c r="A482"/>
      <c r="B482"/>
      <c r="C482"/>
      <c r="D482"/>
      <c r="E482"/>
      <c r="F482"/>
      <c r="G482"/>
      <c r="H482"/>
      <c r="I482"/>
      <c r="J482"/>
    </row>
    <row r="483" spans="1:10" ht="24.75" customHeight="1" x14ac:dyDescent="0.3">
      <c r="A483"/>
      <c r="B483"/>
      <c r="C483"/>
      <c r="D483"/>
      <c r="E483"/>
      <c r="F483"/>
      <c r="G483"/>
      <c r="H483"/>
      <c r="I483"/>
      <c r="J483"/>
    </row>
    <row r="484" spans="1:10" ht="24.75" customHeight="1" x14ac:dyDescent="0.3">
      <c r="A484"/>
      <c r="B484"/>
      <c r="C484"/>
      <c r="D484"/>
      <c r="E484"/>
      <c r="F484"/>
      <c r="G484"/>
      <c r="H484"/>
      <c r="I484"/>
      <c r="J484"/>
    </row>
    <row r="485" spans="1:10" ht="24.75" customHeight="1" x14ac:dyDescent="0.3">
      <c r="A485"/>
      <c r="B485"/>
      <c r="C485"/>
      <c r="D485"/>
      <c r="E485"/>
      <c r="F485"/>
      <c r="G485"/>
      <c r="H485"/>
      <c r="I485"/>
      <c r="J485"/>
    </row>
    <row r="486" spans="1:10" ht="24.75" customHeight="1" x14ac:dyDescent="0.3">
      <c r="A486"/>
      <c r="B486"/>
      <c r="C486"/>
      <c r="D486"/>
      <c r="E486"/>
      <c r="F486"/>
      <c r="G486"/>
      <c r="H486"/>
      <c r="I486"/>
      <c r="J486"/>
    </row>
    <row r="487" spans="1:10" ht="24.75" customHeight="1" x14ac:dyDescent="0.3">
      <c r="A487"/>
      <c r="B487"/>
      <c r="C487"/>
      <c r="D487"/>
      <c r="E487"/>
      <c r="F487"/>
      <c r="G487"/>
      <c r="H487"/>
      <c r="I487"/>
      <c r="J487"/>
    </row>
    <row r="488" spans="1:10" ht="24.75" customHeight="1" x14ac:dyDescent="0.3">
      <c r="A488"/>
      <c r="B488"/>
      <c r="C488"/>
      <c r="D488"/>
      <c r="E488"/>
      <c r="F488"/>
      <c r="G488"/>
      <c r="H488"/>
      <c r="I488"/>
      <c r="J488"/>
    </row>
    <row r="489" spans="1:10" ht="24.75" customHeight="1" x14ac:dyDescent="0.3">
      <c r="A489"/>
      <c r="B489"/>
      <c r="C489"/>
      <c r="D489"/>
      <c r="E489"/>
      <c r="F489"/>
      <c r="G489"/>
      <c r="H489"/>
      <c r="I489"/>
      <c r="J489"/>
    </row>
    <row r="490" spans="1:10" ht="24.75" customHeight="1" x14ac:dyDescent="0.3">
      <c r="A490"/>
      <c r="B490"/>
      <c r="C490"/>
      <c r="D490"/>
      <c r="E490"/>
      <c r="F490"/>
      <c r="G490"/>
      <c r="H490"/>
      <c r="I490"/>
      <c r="J490"/>
    </row>
    <row r="491" spans="1:10" ht="24.75" customHeight="1" x14ac:dyDescent="0.3">
      <c r="A491"/>
      <c r="B491"/>
      <c r="C491"/>
      <c r="D491"/>
      <c r="E491"/>
      <c r="F491"/>
      <c r="G491"/>
      <c r="H491"/>
      <c r="I491"/>
      <c r="J491"/>
    </row>
    <row r="492" spans="1:10" ht="24.75" customHeight="1" x14ac:dyDescent="0.3">
      <c r="A492"/>
      <c r="B492"/>
      <c r="C492"/>
      <c r="D492"/>
      <c r="E492"/>
      <c r="F492"/>
      <c r="G492"/>
      <c r="H492"/>
      <c r="I492"/>
      <c r="J492"/>
    </row>
    <row r="493" spans="1:10" ht="24.75" customHeight="1" x14ac:dyDescent="0.3">
      <c r="A493"/>
      <c r="B493"/>
      <c r="C493"/>
      <c r="D493"/>
      <c r="E493"/>
      <c r="F493"/>
      <c r="G493"/>
      <c r="H493"/>
      <c r="I493"/>
      <c r="J493"/>
    </row>
    <row r="494" spans="1:10" ht="24.75" customHeight="1" x14ac:dyDescent="0.3">
      <c r="A494"/>
      <c r="B494"/>
      <c r="C494"/>
      <c r="D494"/>
      <c r="E494"/>
      <c r="F494"/>
      <c r="G494"/>
      <c r="H494"/>
      <c r="I494"/>
      <c r="J494"/>
    </row>
    <row r="495" spans="1:10" ht="24.75" customHeight="1" x14ac:dyDescent="0.3">
      <c r="A495"/>
      <c r="B495"/>
      <c r="C495"/>
      <c r="D495"/>
      <c r="E495"/>
      <c r="F495"/>
      <c r="G495"/>
      <c r="H495"/>
      <c r="I495"/>
      <c r="J495"/>
    </row>
    <row r="496" spans="1:10" ht="24.75" customHeight="1" x14ac:dyDescent="0.3">
      <c r="A496"/>
      <c r="B496"/>
      <c r="C496"/>
      <c r="D496"/>
      <c r="E496"/>
      <c r="F496"/>
      <c r="G496"/>
      <c r="H496"/>
      <c r="I496"/>
      <c r="J496"/>
    </row>
    <row r="497" spans="1:10" ht="24.75" customHeight="1" x14ac:dyDescent="0.3">
      <c r="A497"/>
      <c r="B497"/>
      <c r="C497"/>
      <c r="D497"/>
      <c r="E497"/>
      <c r="F497"/>
      <c r="G497"/>
      <c r="H497"/>
      <c r="I497"/>
      <c r="J497"/>
    </row>
    <row r="498" spans="1:10" ht="24.75" customHeight="1" x14ac:dyDescent="0.3">
      <c r="A498"/>
      <c r="B498"/>
      <c r="C498"/>
      <c r="D498"/>
      <c r="E498"/>
      <c r="F498"/>
      <c r="G498"/>
      <c r="H498"/>
      <c r="I498"/>
      <c r="J498"/>
    </row>
    <row r="499" spans="1:10" ht="24.75" customHeight="1" x14ac:dyDescent="0.3">
      <c r="A499"/>
      <c r="B499"/>
      <c r="C499"/>
      <c r="D499"/>
      <c r="E499"/>
      <c r="F499"/>
      <c r="G499"/>
      <c r="H499"/>
      <c r="I499"/>
      <c r="J499"/>
    </row>
    <row r="500" spans="1:10" ht="24.75" customHeight="1" x14ac:dyDescent="0.3">
      <c r="A500"/>
      <c r="B500"/>
      <c r="C500"/>
      <c r="D500"/>
      <c r="E500"/>
      <c r="F500"/>
      <c r="G500"/>
      <c r="H500"/>
      <c r="I500"/>
      <c r="J500"/>
    </row>
    <row r="501" spans="1:10" ht="24.75" customHeight="1" x14ac:dyDescent="0.3">
      <c r="A501"/>
      <c r="B501"/>
      <c r="C501"/>
      <c r="D501"/>
      <c r="E501"/>
      <c r="F501"/>
      <c r="G501"/>
      <c r="H501"/>
      <c r="I501"/>
      <c r="J501"/>
    </row>
    <row r="502" spans="1:10" ht="24.75" customHeight="1" x14ac:dyDescent="0.3">
      <c r="A502"/>
      <c r="B502"/>
      <c r="C502"/>
      <c r="D502"/>
      <c r="E502"/>
      <c r="F502"/>
      <c r="G502"/>
      <c r="H502"/>
      <c r="I502"/>
      <c r="J502"/>
    </row>
    <row r="503" spans="1:10" ht="24.75" customHeight="1" x14ac:dyDescent="0.3">
      <c r="A503"/>
      <c r="B503"/>
      <c r="C503"/>
      <c r="D503"/>
      <c r="E503"/>
      <c r="F503"/>
      <c r="G503"/>
      <c r="H503"/>
      <c r="I503"/>
      <c r="J503"/>
    </row>
    <row r="504" spans="1:10" ht="24.75" customHeight="1" x14ac:dyDescent="0.3">
      <c r="A504"/>
      <c r="B504"/>
      <c r="C504"/>
      <c r="D504"/>
      <c r="E504"/>
      <c r="F504"/>
      <c r="G504"/>
      <c r="H504"/>
      <c r="I504"/>
      <c r="J504"/>
    </row>
    <row r="505" spans="1:10" ht="24.75" customHeight="1" x14ac:dyDescent="0.3">
      <c r="A505"/>
      <c r="B505"/>
      <c r="C505"/>
      <c r="D505"/>
      <c r="E505"/>
      <c r="F505"/>
      <c r="G505"/>
      <c r="H505"/>
      <c r="I505"/>
      <c r="J505"/>
    </row>
    <row r="506" spans="1:10" ht="24.75" customHeight="1" x14ac:dyDescent="0.3">
      <c r="A506"/>
      <c r="B506"/>
      <c r="C506"/>
      <c r="D506"/>
      <c r="E506"/>
      <c r="F506"/>
      <c r="G506"/>
      <c r="H506"/>
      <c r="I506"/>
      <c r="J506"/>
    </row>
    <row r="507" spans="1:10" ht="24.75" customHeight="1" x14ac:dyDescent="0.3">
      <c r="A507"/>
      <c r="B507"/>
      <c r="C507"/>
      <c r="D507"/>
      <c r="E507"/>
      <c r="F507"/>
      <c r="G507"/>
      <c r="H507"/>
      <c r="I507"/>
      <c r="J507"/>
    </row>
    <row r="508" spans="1:10" ht="24.75" customHeight="1" x14ac:dyDescent="0.3">
      <c r="A508"/>
      <c r="B508"/>
      <c r="C508"/>
      <c r="D508"/>
      <c r="E508"/>
      <c r="F508"/>
      <c r="G508"/>
      <c r="H508"/>
      <c r="I508"/>
      <c r="J508"/>
    </row>
    <row r="509" spans="1:10" ht="24.75" customHeight="1" x14ac:dyDescent="0.3">
      <c r="A509"/>
      <c r="B509"/>
      <c r="C509"/>
      <c r="D509"/>
      <c r="E509"/>
      <c r="F509"/>
      <c r="G509"/>
      <c r="H509"/>
      <c r="I509"/>
      <c r="J509"/>
    </row>
    <row r="510" spans="1:10" ht="24.75" customHeight="1" x14ac:dyDescent="0.3">
      <c r="A510"/>
      <c r="B510"/>
      <c r="C510"/>
      <c r="D510"/>
      <c r="E510"/>
      <c r="F510"/>
      <c r="G510"/>
      <c r="H510"/>
      <c r="I510"/>
      <c r="J510"/>
    </row>
    <row r="511" spans="1:10" ht="24.75" customHeight="1" x14ac:dyDescent="0.3">
      <c r="A511"/>
      <c r="B511"/>
      <c r="C511"/>
      <c r="D511"/>
      <c r="E511"/>
      <c r="F511"/>
      <c r="G511"/>
      <c r="H511"/>
      <c r="I511"/>
      <c r="J511"/>
    </row>
    <row r="512" spans="1:10" ht="24.75" customHeight="1" x14ac:dyDescent="0.3">
      <c r="A512"/>
      <c r="B512"/>
      <c r="C512"/>
      <c r="D512"/>
      <c r="E512"/>
      <c r="F512"/>
      <c r="G512"/>
      <c r="H512"/>
      <c r="I512"/>
      <c r="J512"/>
    </row>
    <row r="513" spans="1:10" ht="24.75" customHeight="1" x14ac:dyDescent="0.3">
      <c r="A513"/>
      <c r="B513"/>
      <c r="C513"/>
      <c r="D513"/>
      <c r="E513"/>
      <c r="F513"/>
      <c r="G513"/>
      <c r="H513"/>
      <c r="I513"/>
      <c r="J513"/>
    </row>
    <row r="514" spans="1:10" ht="24.75" customHeight="1" x14ac:dyDescent="0.3">
      <c r="A514"/>
      <c r="B514"/>
      <c r="C514"/>
      <c r="D514"/>
      <c r="E514"/>
      <c r="F514"/>
      <c r="G514"/>
      <c r="H514"/>
      <c r="I514"/>
      <c r="J514"/>
    </row>
    <row r="515" spans="1:10" ht="24.75" customHeight="1" x14ac:dyDescent="0.3">
      <c r="A515"/>
      <c r="B515"/>
      <c r="C515"/>
      <c r="D515"/>
      <c r="E515"/>
      <c r="F515"/>
      <c r="G515"/>
      <c r="H515"/>
      <c r="I515"/>
      <c r="J515"/>
    </row>
    <row r="516" spans="1:10" ht="24.75" customHeight="1" x14ac:dyDescent="0.3">
      <c r="A516"/>
      <c r="B516"/>
      <c r="C516"/>
      <c r="D516"/>
      <c r="E516"/>
      <c r="F516"/>
      <c r="G516"/>
      <c r="H516"/>
      <c r="I516"/>
      <c r="J516"/>
    </row>
    <row r="517" spans="1:10" ht="24.75" customHeight="1" x14ac:dyDescent="0.3">
      <c r="A517"/>
      <c r="B517"/>
      <c r="C517"/>
      <c r="D517"/>
      <c r="E517"/>
      <c r="F517"/>
      <c r="G517"/>
      <c r="H517"/>
      <c r="I517"/>
      <c r="J517"/>
    </row>
    <row r="518" spans="1:10" ht="24.75" customHeight="1" x14ac:dyDescent="0.3">
      <c r="A518"/>
      <c r="B518"/>
      <c r="C518"/>
      <c r="D518"/>
      <c r="E518"/>
      <c r="F518"/>
      <c r="G518"/>
      <c r="H518"/>
      <c r="I518"/>
      <c r="J518"/>
    </row>
    <row r="519" spans="1:10" ht="24.75" customHeight="1" x14ac:dyDescent="0.3">
      <c r="A519"/>
      <c r="B519"/>
      <c r="C519"/>
      <c r="D519"/>
      <c r="E519"/>
      <c r="F519"/>
      <c r="G519"/>
      <c r="H519"/>
      <c r="I519"/>
      <c r="J519"/>
    </row>
    <row r="520" spans="1:10" ht="24.75" customHeight="1" x14ac:dyDescent="0.3">
      <c r="A520"/>
      <c r="B520"/>
      <c r="C520"/>
      <c r="D520"/>
      <c r="E520"/>
      <c r="F520"/>
      <c r="G520"/>
      <c r="H520"/>
      <c r="I520"/>
      <c r="J520"/>
    </row>
    <row r="521" spans="1:10" ht="24.75" customHeight="1" x14ac:dyDescent="0.3">
      <c r="A521"/>
      <c r="B521"/>
      <c r="C521"/>
      <c r="D521"/>
      <c r="E521"/>
      <c r="F521"/>
      <c r="G521"/>
      <c r="H521"/>
      <c r="I521"/>
      <c r="J521"/>
    </row>
    <row r="522" spans="1:10" ht="24.75" customHeight="1" x14ac:dyDescent="0.3">
      <c r="A522"/>
      <c r="B522"/>
      <c r="C522"/>
      <c r="D522"/>
      <c r="E522"/>
      <c r="F522"/>
      <c r="G522"/>
      <c r="H522"/>
      <c r="I522"/>
      <c r="J522"/>
    </row>
    <row r="523" spans="1:10" ht="24.75" customHeight="1" x14ac:dyDescent="0.3">
      <c r="A523"/>
      <c r="B523"/>
      <c r="C523"/>
      <c r="D523"/>
      <c r="E523"/>
      <c r="F523"/>
      <c r="G523"/>
      <c r="H523"/>
      <c r="I523"/>
      <c r="J523"/>
    </row>
    <row r="524" spans="1:10" ht="24.75" customHeight="1" x14ac:dyDescent="0.3">
      <c r="A524"/>
      <c r="B524"/>
      <c r="C524"/>
      <c r="D524"/>
      <c r="E524"/>
      <c r="F524"/>
      <c r="G524"/>
      <c r="H524"/>
      <c r="I524"/>
      <c r="J524"/>
    </row>
    <row r="525" spans="1:10" x14ac:dyDescent="0.3">
      <c r="A525"/>
      <c r="B525"/>
      <c r="C525"/>
      <c r="D525"/>
      <c r="E525"/>
      <c r="F525"/>
      <c r="G525"/>
      <c r="H525"/>
      <c r="I525"/>
      <c r="J525"/>
    </row>
    <row r="526" spans="1:10" x14ac:dyDescent="0.3">
      <c r="A526"/>
      <c r="B526"/>
      <c r="C526"/>
      <c r="D526"/>
      <c r="E526"/>
      <c r="F526"/>
      <c r="G526"/>
      <c r="H526"/>
      <c r="I526"/>
      <c r="J526"/>
    </row>
    <row r="527" spans="1:10" x14ac:dyDescent="0.3">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2903220</xdr:colOff>
                    <xdr:row>2</xdr:row>
                    <xdr:rowOff>99060</xdr:rowOff>
                  </from>
                  <to>
                    <xdr:col>5</xdr:col>
                    <xdr:colOff>0</xdr:colOff>
                    <xdr:row>4</xdr:row>
                    <xdr:rowOff>15240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22860</xdr:colOff>
                    <xdr:row>2</xdr:row>
                    <xdr:rowOff>99060</xdr:rowOff>
                  </from>
                  <to>
                    <xdr:col>8</xdr:col>
                    <xdr:colOff>91440</xdr:colOff>
                    <xdr:row>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V501"/>
  <sheetViews>
    <sheetView showGridLines="0" showRowColHeaders="0" zoomScale="85" zoomScaleNormal="85" workbookViewId="0">
      <pane xSplit="12" ySplit="4" topLeftCell="T5" activePane="bottomRight" state="frozen"/>
      <selection pane="topRight" activeCell="M1" sqref="M1"/>
      <selection pane="bottomLeft" activeCell="A5" sqref="A5"/>
      <selection pane="bottomRight" activeCell="V3" sqref="V3"/>
    </sheetView>
  </sheetViews>
  <sheetFormatPr defaultColWidth="9.109375" defaultRowHeight="10.5" customHeight="1" x14ac:dyDescent="0.15"/>
  <cols>
    <col min="1" max="1" width="6.109375" style="19" customWidth="1"/>
    <col min="2" max="2" width="16" style="3" bestFit="1" customWidth="1"/>
    <col min="3" max="5" width="9.109375" style="3"/>
    <col min="6" max="7" width="8.21875" style="5" customWidth="1"/>
    <col min="8" max="8" width="9.109375" style="5"/>
    <col min="9" max="9" width="9.109375" style="3"/>
    <col min="10" max="10" width="10.33203125" style="3" customWidth="1"/>
    <col min="11" max="20" width="9.109375" style="3"/>
    <col min="21" max="21" width="63.77734375" style="18" customWidth="1"/>
    <col min="22" max="16384" width="9.109375" style="3"/>
  </cols>
  <sheetData>
    <row r="1" spans="1:22" ht="26.25" customHeight="1" x14ac:dyDescent="0.15">
      <c r="A1" s="86" t="s">
        <v>98</v>
      </c>
      <c r="B1" s="86"/>
      <c r="C1" s="86"/>
      <c r="D1" s="86"/>
      <c r="E1" s="86"/>
      <c r="F1" s="86"/>
      <c r="G1" s="86"/>
      <c r="H1" s="86"/>
      <c r="I1" s="86"/>
      <c r="J1" s="86"/>
      <c r="K1" s="86"/>
      <c r="L1" s="86"/>
    </row>
    <row r="2" spans="1:22" ht="20.399999999999999" x14ac:dyDescent="0.35">
      <c r="A2" s="41"/>
      <c r="B2" s="4" t="s">
        <v>100</v>
      </c>
      <c r="C2" s="4"/>
      <c r="D2" s="4"/>
      <c r="T2" s="18"/>
      <c r="V2" s="18"/>
    </row>
    <row r="3" spans="1:22" ht="12.75" customHeight="1" x14ac:dyDescent="0.15">
      <c r="T3" s="18"/>
      <c r="V3" s="18"/>
    </row>
    <row r="4" spans="1:22" ht="12.75" customHeight="1" x14ac:dyDescent="0.15">
      <c r="B4" s="18"/>
      <c r="C4" s="40">
        <v>231</v>
      </c>
      <c r="D4" s="18"/>
      <c r="E4" s="18"/>
      <c r="F4" s="19"/>
      <c r="G4" s="19"/>
      <c r="H4" s="19"/>
      <c r="I4" s="18"/>
      <c r="J4" s="18"/>
      <c r="K4" s="18"/>
      <c r="L4" s="18"/>
      <c r="T4" s="18"/>
      <c r="V4" s="18"/>
    </row>
    <row r="5" spans="1:22" ht="12.75" customHeight="1" x14ac:dyDescent="0.15">
      <c r="A5" s="29"/>
      <c r="B5" s="28"/>
      <c r="C5" s="28" t="s">
        <v>94</v>
      </c>
      <c r="D5" s="28"/>
      <c r="E5" s="28"/>
      <c r="F5" s="29" t="s">
        <v>95</v>
      </c>
      <c r="G5" s="29" t="s">
        <v>96</v>
      </c>
      <c r="H5" s="29" t="s">
        <v>97</v>
      </c>
      <c r="I5" s="28"/>
      <c r="J5" s="28"/>
      <c r="K5" s="28"/>
      <c r="L5" s="28"/>
      <c r="U5" s="10" t="str">
        <f>Results!D4</f>
        <v>PHYSICAL HEALTH</v>
      </c>
    </row>
    <row r="6" spans="1:22" ht="10.5" customHeight="1" x14ac:dyDescent="0.15">
      <c r="A6" s="29">
        <v>1</v>
      </c>
      <c r="B6" s="28" t="s">
        <v>2</v>
      </c>
      <c r="C6" s="29">
        <f>VLOOKUP($C$4,Results!$B$4:$CG$507,4+$A6)</f>
        <v>10.15025</v>
      </c>
      <c r="D6" s="28"/>
      <c r="E6" s="28"/>
      <c r="F6" s="29">
        <v>1</v>
      </c>
      <c r="G6" s="29">
        <f>C6+0.000001*F6</f>
        <v>10.150250999999999</v>
      </c>
      <c r="H6" s="29">
        <f>RANK(G6,G$6:G$84)</f>
        <v>74</v>
      </c>
      <c r="I6" s="28" t="str">
        <f>VLOOKUP(MATCH($F6,H$6:H$84,0),$A$6:$C$84,2)</f>
        <v>Melbourne</v>
      </c>
      <c r="J6" s="28">
        <f>VLOOKUP(MATCH($F6,H$6:H$84,0),$A$6:$C$84,3)</f>
        <v>21.505769999999998</v>
      </c>
      <c r="K6" s="28"/>
      <c r="L6" s="28"/>
      <c r="U6" s="10" t="str">
        <f>Results!D5</f>
        <v>General health</v>
      </c>
    </row>
    <row r="7" spans="1:22" ht="10.5" customHeight="1" x14ac:dyDescent="0.15">
      <c r="A7" s="29">
        <v>2</v>
      </c>
      <c r="B7" s="28" t="s">
        <v>3</v>
      </c>
      <c r="C7" s="29">
        <f>VLOOKUP($C$4,Results!$B$4:$CG$507,4+$A7)</f>
        <v>13.960599999999999</v>
      </c>
      <c r="D7" s="28"/>
      <c r="E7" s="28"/>
      <c r="F7" s="29">
        <v>2</v>
      </c>
      <c r="G7" s="29">
        <f t="shared" ref="G7:G70" si="0">C7+0.000001*F7</f>
        <v>13.960602</v>
      </c>
      <c r="H7" s="29">
        <f t="shared" ref="H7:H70" si="1">RANK(G7,G$6:G$84)</f>
        <v>41</v>
      </c>
      <c r="I7" s="28" t="str">
        <f t="shared" ref="I7:I70" si="2">VLOOKUP(MATCH($F7,H$6:H$84,0),$A$6:$C$84,2)</f>
        <v>Maribyrnong</v>
      </c>
      <c r="J7" s="28">
        <f t="shared" ref="J7:J70" si="3">VLOOKUP(MATCH($F7,H$6:H$84,0),$A$6:$C$84,3)</f>
        <v>19.586179999999999</v>
      </c>
      <c r="K7" s="28"/>
      <c r="L7" s="28"/>
      <c r="U7" s="10" t="str">
        <f>Results!D6</f>
        <v>Fair'  or 'poor' self-reported health 2023</v>
      </c>
    </row>
    <row r="8" spans="1:22" ht="10.5" customHeight="1" x14ac:dyDescent="0.15">
      <c r="A8" s="29">
        <v>3</v>
      </c>
      <c r="B8" s="28" t="s">
        <v>4</v>
      </c>
      <c r="C8" s="29">
        <f>VLOOKUP($C$4,Results!$B$4:$CG$507,4+$A8)</f>
        <v>16.57432</v>
      </c>
      <c r="D8" s="28"/>
      <c r="E8" s="28"/>
      <c r="F8" s="29">
        <v>3</v>
      </c>
      <c r="G8" s="29">
        <f t="shared" si="0"/>
        <v>16.574323</v>
      </c>
      <c r="H8" s="29">
        <f t="shared" si="1"/>
        <v>16</v>
      </c>
      <c r="I8" s="28" t="str">
        <f t="shared" si="2"/>
        <v>Melton</v>
      </c>
      <c r="J8" s="28">
        <f t="shared" si="3"/>
        <v>18.956019999999999</v>
      </c>
      <c r="K8" s="28"/>
      <c r="L8" s="28"/>
      <c r="U8" s="10" t="str">
        <f>Results!D7</f>
        <v>% Population self-rated health: "Fair" or "poor", 2020</v>
      </c>
    </row>
    <row r="9" spans="1:22" ht="10.5" customHeight="1" x14ac:dyDescent="0.15">
      <c r="A9" s="29">
        <v>4</v>
      </c>
      <c r="B9" s="28" t="s">
        <v>5</v>
      </c>
      <c r="C9" s="29">
        <f>VLOOKUP($C$4,Results!$B$4:$CG$507,4+$A9)</f>
        <v>14.02819</v>
      </c>
      <c r="D9" s="28"/>
      <c r="E9" s="28"/>
      <c r="F9" s="29">
        <v>4</v>
      </c>
      <c r="G9" s="29">
        <f t="shared" si="0"/>
        <v>14.028194000000001</v>
      </c>
      <c r="H9" s="29">
        <f t="shared" si="1"/>
        <v>40</v>
      </c>
      <c r="I9" s="28" t="str">
        <f t="shared" si="2"/>
        <v>Brimbank</v>
      </c>
      <c r="J9" s="28">
        <f t="shared" si="3"/>
        <v>18.926839999999999</v>
      </c>
      <c r="K9" s="28"/>
      <c r="L9" s="28"/>
      <c r="U9" s="10" t="str">
        <f>Results!D8</f>
        <v>Standardized Death Rate 2023</v>
      </c>
    </row>
    <row r="10" spans="1:22" ht="10.5" customHeight="1" x14ac:dyDescent="0.15">
      <c r="A10" s="29">
        <v>5</v>
      </c>
      <c r="B10" s="28" t="s">
        <v>6</v>
      </c>
      <c r="C10" s="29">
        <f>VLOOKUP($C$4,Results!$B$4:$CG$507,4+$A10)</f>
        <v>12.31503</v>
      </c>
      <c r="D10" s="28"/>
      <c r="E10" s="28"/>
      <c r="F10" s="29">
        <v>5</v>
      </c>
      <c r="G10" s="29">
        <f t="shared" si="0"/>
        <v>12.315035</v>
      </c>
      <c r="H10" s="29">
        <f t="shared" si="1"/>
        <v>64</v>
      </c>
      <c r="I10" s="28" t="str">
        <f t="shared" si="2"/>
        <v>Pyrenees</v>
      </c>
      <c r="J10" s="28">
        <f t="shared" si="3"/>
        <v>18.566040000000001</v>
      </c>
      <c r="K10" s="28"/>
      <c r="L10" s="28"/>
      <c r="U10" s="10">
        <f>Results!D9</f>
        <v>0</v>
      </c>
    </row>
    <row r="11" spans="1:22" ht="10.5" customHeight="1" x14ac:dyDescent="0.15">
      <c r="A11" s="29">
        <v>6</v>
      </c>
      <c r="B11" s="28" t="s">
        <v>7</v>
      </c>
      <c r="C11" s="29">
        <f>VLOOKUP($C$4,Results!$B$4:$CG$507,4+$A11)</f>
        <v>15.194990000000001</v>
      </c>
      <c r="D11" s="28"/>
      <c r="E11" s="28"/>
      <c r="F11" s="29">
        <v>6</v>
      </c>
      <c r="G11" s="29">
        <f t="shared" si="0"/>
        <v>15.194996000000002</v>
      </c>
      <c r="H11" s="29">
        <f t="shared" si="1"/>
        <v>32</v>
      </c>
      <c r="I11" s="28" t="str">
        <f t="shared" si="2"/>
        <v>Darebin</v>
      </c>
      <c r="J11" s="28">
        <f t="shared" si="3"/>
        <v>18.534109999999998</v>
      </c>
      <c r="K11" s="28"/>
      <c r="L11" s="28"/>
      <c r="U11" s="10" t="str">
        <f>Results!D10</f>
        <v>Obesity</v>
      </c>
    </row>
    <row r="12" spans="1:22" ht="10.5" customHeight="1" x14ac:dyDescent="0.15">
      <c r="A12" s="29">
        <v>7</v>
      </c>
      <c r="B12" s="28" t="s">
        <v>8</v>
      </c>
      <c r="C12" s="29">
        <f>VLOOKUP($C$4,Results!$B$4:$CG$507,4+$A12)</f>
        <v>9.610754</v>
      </c>
      <c r="D12" s="28"/>
      <c r="E12" s="28"/>
      <c r="F12" s="29">
        <v>7</v>
      </c>
      <c r="G12" s="29">
        <f t="shared" si="0"/>
        <v>9.6107610000000001</v>
      </c>
      <c r="H12" s="29">
        <f t="shared" si="1"/>
        <v>77</v>
      </c>
      <c r="I12" s="28" t="str">
        <f t="shared" si="2"/>
        <v>Casey</v>
      </c>
      <c r="J12" s="28">
        <f t="shared" si="3"/>
        <v>18.22429</v>
      </c>
      <c r="K12" s="28"/>
      <c r="L12" s="28"/>
      <c r="U12" s="10" t="str">
        <f>Results!D11</f>
        <v>% Population obese, 2023</v>
      </c>
    </row>
    <row r="13" spans="1:22" ht="10.5" customHeight="1" x14ac:dyDescent="0.15">
      <c r="A13" s="29">
        <v>8</v>
      </c>
      <c r="B13" s="28" t="s">
        <v>9</v>
      </c>
      <c r="C13" s="29">
        <f>VLOOKUP($C$4,Results!$B$4:$CG$507,4+$A13)</f>
        <v>12.178100000000001</v>
      </c>
      <c r="D13" s="28"/>
      <c r="E13" s="28"/>
      <c r="F13" s="29">
        <v>8</v>
      </c>
      <c r="G13" s="29">
        <f t="shared" si="0"/>
        <v>12.178108</v>
      </c>
      <c r="H13" s="29">
        <f t="shared" si="1"/>
        <v>66</v>
      </c>
      <c r="I13" s="28" t="str">
        <f t="shared" si="2"/>
        <v>Hume</v>
      </c>
      <c r="J13" s="28">
        <f t="shared" si="3"/>
        <v>17.69502</v>
      </c>
      <c r="K13" s="28"/>
      <c r="L13" s="28"/>
      <c r="U13" s="10">
        <f>Results!D12</f>
        <v>0</v>
      </c>
    </row>
    <row r="14" spans="1:22" ht="10.5" customHeight="1" x14ac:dyDescent="0.15">
      <c r="A14" s="29">
        <v>9</v>
      </c>
      <c r="B14" s="28" t="s">
        <v>10</v>
      </c>
      <c r="C14" s="29">
        <f>VLOOKUP($C$4,Results!$B$4:$CG$507,4+$A14)</f>
        <v>15.95989</v>
      </c>
      <c r="D14" s="28"/>
      <c r="E14" s="28"/>
      <c r="F14" s="29">
        <v>9</v>
      </c>
      <c r="G14" s="29">
        <f t="shared" si="0"/>
        <v>15.959899</v>
      </c>
      <c r="H14" s="29">
        <f t="shared" si="1"/>
        <v>22</v>
      </c>
      <c r="I14" s="28" t="str">
        <f t="shared" si="2"/>
        <v>Monash</v>
      </c>
      <c r="J14" s="28">
        <f t="shared" si="3"/>
        <v>17.64536</v>
      </c>
      <c r="K14" s="28"/>
      <c r="L14" s="28"/>
      <c r="U14" s="10">
        <f>Results!D13</f>
        <v>0</v>
      </c>
    </row>
    <row r="15" spans="1:22" ht="10.5" customHeight="1" x14ac:dyDescent="0.15">
      <c r="A15" s="29">
        <v>10</v>
      </c>
      <c r="B15" s="28" t="s">
        <v>11</v>
      </c>
      <c r="C15" s="29">
        <f>VLOOKUP($C$4,Results!$B$4:$CG$507,4+$A15)</f>
        <v>18.926839999999999</v>
      </c>
      <c r="D15" s="28"/>
      <c r="E15" s="28"/>
      <c r="F15" s="29">
        <v>10</v>
      </c>
      <c r="G15" s="29">
        <f t="shared" si="0"/>
        <v>18.926849999999998</v>
      </c>
      <c r="H15" s="29">
        <f t="shared" si="1"/>
        <v>4</v>
      </c>
      <c r="I15" s="28" t="str">
        <f t="shared" si="2"/>
        <v>Glen Eira</v>
      </c>
      <c r="J15" s="28">
        <f t="shared" si="3"/>
        <v>17.336760000000002</v>
      </c>
      <c r="K15" s="28"/>
      <c r="L15" s="28"/>
      <c r="U15" s="10" t="str">
        <f>Results!D14</f>
        <v>Accidents</v>
      </c>
    </row>
    <row r="16" spans="1:22" ht="10.5" customHeight="1" x14ac:dyDescent="0.15">
      <c r="A16" s="29">
        <v>11</v>
      </c>
      <c r="B16" s="28" t="s">
        <v>12</v>
      </c>
      <c r="C16" s="29">
        <f>VLOOKUP($C$4,Results!$B$4:$CG$507,4+$A16)</f>
        <v>11.04457</v>
      </c>
      <c r="D16" s="28"/>
      <c r="E16" s="28"/>
      <c r="F16" s="29">
        <v>11</v>
      </c>
      <c r="G16" s="29">
        <f t="shared" si="0"/>
        <v>11.044581000000001</v>
      </c>
      <c r="H16" s="29">
        <f t="shared" si="1"/>
        <v>72</v>
      </c>
      <c r="I16" s="28" t="str">
        <f t="shared" si="2"/>
        <v>Greater Bendigo</v>
      </c>
      <c r="J16" s="28">
        <f t="shared" si="3"/>
        <v>17.261040000000001</v>
      </c>
      <c r="K16" s="28"/>
      <c r="L16" s="28"/>
      <c r="U16" s="10" t="str">
        <f>Results!D15</f>
        <v>Emergency Department presentations per 1,000 pop., 2014</v>
      </c>
    </row>
    <row r="17" spans="1:21" ht="10.5" customHeight="1" x14ac:dyDescent="0.15">
      <c r="A17" s="19">
        <v>12</v>
      </c>
      <c r="B17" s="18" t="s">
        <v>13</v>
      </c>
      <c r="C17" s="19">
        <f>VLOOKUP($C$4,Results!$B$4:$CG$507,4+$A17)</f>
        <v>13.756790000000001</v>
      </c>
      <c r="D17" s="18"/>
      <c r="E17" s="18"/>
      <c r="F17" s="19">
        <v>12</v>
      </c>
      <c r="G17" s="19">
        <f t="shared" si="0"/>
        <v>13.756802</v>
      </c>
      <c r="H17" s="19">
        <f t="shared" si="1"/>
        <v>47</v>
      </c>
      <c r="I17" s="18" t="str">
        <f t="shared" si="2"/>
        <v>South Gippsland</v>
      </c>
      <c r="J17" s="18">
        <f t="shared" si="3"/>
        <v>17.258459999999999</v>
      </c>
      <c r="K17" s="18"/>
      <c r="L17" s="18"/>
      <c r="U17" s="10" t="str">
        <f>Results!D16</f>
        <v>Primary care type presentations at EDs per 1,000 pop, 2014</v>
      </c>
    </row>
    <row r="18" spans="1:21" ht="10.5" customHeight="1" x14ac:dyDescent="0.15">
      <c r="A18" s="19">
        <v>13</v>
      </c>
      <c r="B18" s="18" t="s">
        <v>14</v>
      </c>
      <c r="C18" s="19">
        <f>VLOOKUP($C$4,Results!$B$4:$CG$507,4+$A18)</f>
        <v>16.301559999999998</v>
      </c>
      <c r="D18" s="18"/>
      <c r="E18" s="18"/>
      <c r="F18" s="19">
        <v>13</v>
      </c>
      <c r="G18" s="19">
        <f t="shared" si="0"/>
        <v>16.301572999999998</v>
      </c>
      <c r="H18" s="19">
        <f t="shared" si="1"/>
        <v>20</v>
      </c>
      <c r="I18" s="18" t="str">
        <f t="shared" si="2"/>
        <v>Wyndham</v>
      </c>
      <c r="J18" s="18">
        <f t="shared" si="3"/>
        <v>17.179120000000001</v>
      </c>
      <c r="K18" s="18"/>
      <c r="L18" s="18"/>
      <c r="U18" s="10" t="str">
        <f>Results!D17</f>
        <v>Unintentional injuries treated in hospital per 1,000 pop, 2014</v>
      </c>
    </row>
    <row r="19" spans="1:21" ht="10.5" customHeight="1" x14ac:dyDescent="0.15">
      <c r="A19" s="19">
        <v>14</v>
      </c>
      <c r="B19" s="18" t="s">
        <v>15</v>
      </c>
      <c r="C19" s="19">
        <f>VLOOKUP($C$4,Results!$B$4:$CG$507,4+$A19)</f>
        <v>18.22429</v>
      </c>
      <c r="D19" s="18"/>
      <c r="E19" s="18"/>
      <c r="F19" s="19">
        <v>14</v>
      </c>
      <c r="G19" s="19">
        <f t="shared" si="0"/>
        <v>18.224304</v>
      </c>
      <c r="H19" s="19">
        <f t="shared" si="1"/>
        <v>7</v>
      </c>
      <c r="I19" s="18" t="str">
        <f t="shared" si="2"/>
        <v>Moreland</v>
      </c>
      <c r="J19" s="18">
        <f t="shared" si="3"/>
        <v>17.1708</v>
      </c>
      <c r="K19" s="18"/>
      <c r="L19" s="18"/>
      <c r="U19" s="10" t="str">
        <f>Results!D18</f>
        <v>Intentional injuries treated in hospital per 1,000 pop, 2014</v>
      </c>
    </row>
    <row r="20" spans="1:21" ht="10.5" customHeight="1" x14ac:dyDescent="0.15">
      <c r="A20" s="19">
        <v>15</v>
      </c>
      <c r="B20" s="18" t="s">
        <v>16</v>
      </c>
      <c r="C20" s="19">
        <f>VLOOKUP($C$4,Results!$B$4:$CG$507,4+$A20)</f>
        <v>11.30452</v>
      </c>
      <c r="D20" s="18"/>
      <c r="E20" s="18"/>
      <c r="F20" s="19">
        <v>15</v>
      </c>
      <c r="G20" s="19">
        <f t="shared" si="0"/>
        <v>11.304535</v>
      </c>
      <c r="H20" s="19">
        <f t="shared" si="1"/>
        <v>71</v>
      </c>
      <c r="I20" s="18" t="str">
        <f t="shared" si="2"/>
        <v>Mitchell</v>
      </c>
      <c r="J20" s="18">
        <f t="shared" si="3"/>
        <v>16.607199999999999</v>
      </c>
      <c r="K20" s="18"/>
      <c r="L20" s="18"/>
      <c r="U20" s="10" t="str">
        <f>Results!D19</f>
        <v>% of unintentional hospital treated injuries that is due to falls, 2014</v>
      </c>
    </row>
    <row r="21" spans="1:21" ht="10.5" customHeight="1" x14ac:dyDescent="0.15">
      <c r="A21" s="19">
        <v>16</v>
      </c>
      <c r="B21" s="18" t="s">
        <v>17</v>
      </c>
      <c r="C21" s="19">
        <f>VLOOKUP($C$4,Results!$B$4:$CG$507,4+$A21)</f>
        <v>11.71143</v>
      </c>
      <c r="D21" s="18"/>
      <c r="E21" s="18"/>
      <c r="F21" s="19">
        <v>16</v>
      </c>
      <c r="G21" s="19">
        <f t="shared" si="0"/>
        <v>11.711446</v>
      </c>
      <c r="H21" s="19">
        <f t="shared" si="1"/>
        <v>70</v>
      </c>
      <c r="I21" s="18" t="str">
        <f t="shared" si="2"/>
        <v>Ballarat</v>
      </c>
      <c r="J21" s="18">
        <f t="shared" si="3"/>
        <v>16.57432</v>
      </c>
      <c r="K21" s="18"/>
      <c r="L21" s="18"/>
      <c r="U21" s="10">
        <f>Results!D20</f>
        <v>0</v>
      </c>
    </row>
    <row r="22" spans="1:21" ht="10.5" customHeight="1" x14ac:dyDescent="0.15">
      <c r="A22" s="19">
        <v>17</v>
      </c>
      <c r="B22" s="18" t="s">
        <v>18</v>
      </c>
      <c r="C22" s="19">
        <f>VLOOKUP($C$4,Results!$B$4:$CG$507,4+$A22)</f>
        <v>10.11003</v>
      </c>
      <c r="D22" s="18"/>
      <c r="E22" s="18"/>
      <c r="F22" s="19">
        <v>17</v>
      </c>
      <c r="G22" s="19">
        <f t="shared" si="0"/>
        <v>10.110047</v>
      </c>
      <c r="H22" s="19">
        <f t="shared" si="1"/>
        <v>75</v>
      </c>
      <c r="I22" s="18" t="str">
        <f t="shared" si="2"/>
        <v>Frankston</v>
      </c>
      <c r="J22" s="18">
        <f t="shared" si="3"/>
        <v>16.504960000000001</v>
      </c>
      <c r="K22" s="18"/>
      <c r="L22" s="18"/>
      <c r="U22" s="10">
        <f>Results!D21</f>
        <v>0</v>
      </c>
    </row>
    <row r="23" spans="1:21" ht="10.5" customHeight="1" x14ac:dyDescent="0.15">
      <c r="A23" s="19">
        <v>18</v>
      </c>
      <c r="B23" s="18" t="s">
        <v>19</v>
      </c>
      <c r="C23" s="19">
        <f>VLOOKUP($C$4,Results!$B$4:$CG$507,4+$A23)</f>
        <v>18.534109999999998</v>
      </c>
      <c r="D23" s="18"/>
      <c r="E23" s="18"/>
      <c r="F23" s="19">
        <v>18</v>
      </c>
      <c r="G23" s="19">
        <f t="shared" si="0"/>
        <v>18.534127999999999</v>
      </c>
      <c r="H23" s="19">
        <f t="shared" si="1"/>
        <v>6</v>
      </c>
      <c r="I23" s="18" t="str">
        <f t="shared" si="2"/>
        <v>Yarra Ranges</v>
      </c>
      <c r="J23" s="18">
        <f t="shared" si="3"/>
        <v>16.408480000000001</v>
      </c>
      <c r="K23" s="18"/>
      <c r="L23" s="18"/>
      <c r="U23" s="10" t="str">
        <f>Results!D22</f>
        <v>PHYSICAL ACTIVITY</v>
      </c>
    </row>
    <row r="24" spans="1:21" ht="10.5" customHeight="1" x14ac:dyDescent="0.15">
      <c r="A24" s="19">
        <v>19</v>
      </c>
      <c r="B24" s="18" t="s">
        <v>20</v>
      </c>
      <c r="C24" s="19">
        <f>VLOOKUP($C$4,Results!$B$4:$CG$507,4+$A24)</f>
        <v>13.016109999999999</v>
      </c>
      <c r="D24" s="18"/>
      <c r="E24" s="18"/>
      <c r="F24" s="19">
        <v>19</v>
      </c>
      <c r="G24" s="19">
        <f t="shared" si="0"/>
        <v>13.016128999999999</v>
      </c>
      <c r="H24" s="19">
        <f t="shared" si="1"/>
        <v>54</v>
      </c>
      <c r="I24" s="18" t="str">
        <f t="shared" si="2"/>
        <v>Maroondah</v>
      </c>
      <c r="J24" s="18">
        <f t="shared" si="3"/>
        <v>16.383150000000001</v>
      </c>
      <c r="K24" s="18"/>
      <c r="L24" s="18"/>
      <c r="U24" s="10" t="str">
        <f>Results!D23</f>
        <v>Did not do any moderate to vigorous physical activity in the past week 2023</v>
      </c>
    </row>
    <row r="25" spans="1:21" ht="10.5" customHeight="1" x14ac:dyDescent="0.15">
      <c r="A25" s="19">
        <v>20</v>
      </c>
      <c r="B25" s="18" t="s">
        <v>21</v>
      </c>
      <c r="C25" s="19">
        <f>VLOOKUP($C$4,Results!$B$4:$CG$507,4+$A25)</f>
        <v>16.504960000000001</v>
      </c>
      <c r="D25" s="18"/>
      <c r="E25" s="18"/>
      <c r="F25" s="19">
        <v>20</v>
      </c>
      <c r="G25" s="19">
        <f t="shared" si="0"/>
        <v>16.50498</v>
      </c>
      <c r="H25" s="19">
        <f t="shared" si="1"/>
        <v>17</v>
      </c>
      <c r="I25" s="18" t="str">
        <f t="shared" si="2"/>
        <v>Cardinia</v>
      </c>
      <c r="J25" s="18">
        <f t="shared" si="3"/>
        <v>16.301559999999998</v>
      </c>
      <c r="K25" s="18"/>
      <c r="L25" s="18"/>
      <c r="U25" s="10" t="str">
        <f>Results!D24</f>
        <v>Sit for 8 hrs or more on a typical weekday 2023</v>
      </c>
    </row>
    <row r="26" spans="1:21" ht="10.5" customHeight="1" x14ac:dyDescent="0.15">
      <c r="A26" s="19">
        <v>21</v>
      </c>
      <c r="B26" s="18" t="s">
        <v>22</v>
      </c>
      <c r="C26" s="19">
        <f>VLOOKUP($C$4,Results!$B$4:$CG$507,4+$A26)</f>
        <v>12.94214</v>
      </c>
      <c r="D26" s="18"/>
      <c r="E26" s="18"/>
      <c r="F26" s="19">
        <v>21</v>
      </c>
      <c r="G26" s="19">
        <f t="shared" si="0"/>
        <v>12.942161</v>
      </c>
      <c r="H26" s="19">
        <f t="shared" si="1"/>
        <v>56</v>
      </c>
      <c r="I26" s="18" t="str">
        <f t="shared" si="2"/>
        <v>Manningham</v>
      </c>
      <c r="J26" s="18">
        <f t="shared" si="3"/>
        <v>16.12867</v>
      </c>
      <c r="K26" s="18"/>
      <c r="L26" s="18"/>
      <c r="U26" s="10" t="str">
        <f>Results!D25</f>
        <v>Participation in any organized physical activity, weekly: 2015</v>
      </c>
    </row>
    <row r="27" spans="1:21" ht="10.5" customHeight="1" x14ac:dyDescent="0.15">
      <c r="A27" s="19">
        <v>22</v>
      </c>
      <c r="B27" s="18" t="s">
        <v>23</v>
      </c>
      <c r="C27" s="19">
        <f>VLOOKUP($C$4,Results!$B$4:$CG$507,4+$A27)</f>
        <v>17.336760000000002</v>
      </c>
      <c r="D27" s="18"/>
      <c r="E27" s="18"/>
      <c r="F27" s="19">
        <v>22</v>
      </c>
      <c r="G27" s="19">
        <f t="shared" si="0"/>
        <v>17.336782000000003</v>
      </c>
      <c r="H27" s="19">
        <f t="shared" si="1"/>
        <v>10</v>
      </c>
      <c r="I27" s="18" t="str">
        <f t="shared" si="2"/>
        <v>Boroondara</v>
      </c>
      <c r="J27" s="18">
        <f t="shared" si="3"/>
        <v>15.95989</v>
      </c>
      <c r="K27" s="18"/>
      <c r="L27" s="18"/>
      <c r="U27" s="10" t="str">
        <f>Results!D26</f>
        <v>Participation in physical activity organized by a fitness, leisure or indoor sports center, weekly: 2015</v>
      </c>
    </row>
    <row r="28" spans="1:21" ht="10.5" customHeight="1" x14ac:dyDescent="0.15">
      <c r="A28" s="19">
        <v>23</v>
      </c>
      <c r="B28" s="18" t="s">
        <v>24</v>
      </c>
      <c r="C28" s="19">
        <f>VLOOKUP($C$4,Results!$B$4:$CG$507,4+$A28)</f>
        <v>14.153029999999999</v>
      </c>
      <c r="D28" s="18"/>
      <c r="E28" s="18"/>
      <c r="F28" s="19">
        <v>23</v>
      </c>
      <c r="G28" s="19">
        <f t="shared" si="0"/>
        <v>14.153053</v>
      </c>
      <c r="H28" s="19">
        <f t="shared" si="1"/>
        <v>38</v>
      </c>
      <c r="I28" s="18" t="str">
        <f t="shared" si="2"/>
        <v>Port Phillip</v>
      </c>
      <c r="J28" s="18">
        <f t="shared" si="3"/>
        <v>15.897930000000001</v>
      </c>
      <c r="K28" s="18"/>
      <c r="L28" s="18"/>
      <c r="U28" s="10" t="str">
        <f>Results!D27</f>
        <v>Participation in physical activity organized by a sports club or association, weekly: 2015</v>
      </c>
    </row>
    <row r="29" spans="1:21" ht="10.5" customHeight="1" x14ac:dyDescent="0.15">
      <c r="A29" s="19">
        <v>24</v>
      </c>
      <c r="B29" s="18" t="s">
        <v>25</v>
      </c>
      <c r="C29" s="19">
        <f>VLOOKUP($C$4,Results!$B$4:$CG$507,4+$A29)</f>
        <v>13.83869</v>
      </c>
      <c r="D29" s="18"/>
      <c r="E29" s="18"/>
      <c r="F29" s="19">
        <v>24</v>
      </c>
      <c r="G29" s="19">
        <f t="shared" si="0"/>
        <v>13.838714</v>
      </c>
      <c r="H29" s="19">
        <f t="shared" si="1"/>
        <v>44</v>
      </c>
      <c r="I29" s="18" t="str">
        <f t="shared" si="2"/>
        <v>Northern Grampians</v>
      </c>
      <c r="J29" s="18">
        <f t="shared" si="3"/>
        <v>15.8756</v>
      </c>
      <c r="K29" s="18"/>
      <c r="L29" s="18"/>
      <c r="U29" s="10" t="str">
        <f>Results!D28</f>
        <v>Participation in any non-organized physical activity, weekly: 2015</v>
      </c>
    </row>
    <row r="30" spans="1:21" ht="10.5" customHeight="1" x14ac:dyDescent="0.15">
      <c r="A30" s="19">
        <v>25</v>
      </c>
      <c r="B30" s="18" t="s">
        <v>26</v>
      </c>
      <c r="C30" s="19">
        <f>VLOOKUP($C$4,Results!$B$4:$CG$507,4+$A30)</f>
        <v>17.261040000000001</v>
      </c>
      <c r="D30" s="18"/>
      <c r="E30" s="18"/>
      <c r="F30" s="19">
        <v>25</v>
      </c>
      <c r="G30" s="19">
        <f t="shared" si="0"/>
        <v>17.261065000000002</v>
      </c>
      <c r="H30" s="19">
        <f t="shared" si="1"/>
        <v>11</v>
      </c>
      <c r="I30" s="18" t="str">
        <f t="shared" si="2"/>
        <v>West Wimmera</v>
      </c>
      <c r="J30" s="18">
        <f t="shared" si="3"/>
        <v>15.66159</v>
      </c>
      <c r="K30" s="18"/>
      <c r="L30" s="18"/>
      <c r="U30" s="10" t="str">
        <f>Results!D29</f>
        <v>Participation in non-organized activity, weekly: usual activity - walking: 2015</v>
      </c>
    </row>
    <row r="31" spans="1:21" ht="10.5" customHeight="1" x14ac:dyDescent="0.15">
      <c r="A31" s="19">
        <v>26</v>
      </c>
      <c r="B31" s="18" t="s">
        <v>0</v>
      </c>
      <c r="C31" s="19">
        <f>VLOOKUP($C$4,Results!$B$4:$CG$507,4+$A31)</f>
        <v>15.488009999999999</v>
      </c>
      <c r="D31" s="18"/>
      <c r="E31" s="18"/>
      <c r="F31" s="19">
        <v>26</v>
      </c>
      <c r="G31" s="19">
        <f t="shared" si="0"/>
        <v>15.488035999999999</v>
      </c>
      <c r="H31" s="19">
        <f t="shared" si="1"/>
        <v>26</v>
      </c>
      <c r="I31" s="18" t="str">
        <f t="shared" si="2"/>
        <v>Greater Dandenong</v>
      </c>
      <c r="J31" s="18">
        <f t="shared" si="3"/>
        <v>15.488009999999999</v>
      </c>
      <c r="K31" s="18"/>
      <c r="L31" s="18"/>
      <c r="U31" s="10" t="str">
        <f>Results!D30</f>
        <v>Participation in non-organized activity, weekly: usual activity - jogging or running: 2015</v>
      </c>
    </row>
    <row r="32" spans="1:21" ht="10.5" customHeight="1" x14ac:dyDescent="0.15">
      <c r="A32" s="19">
        <v>27</v>
      </c>
      <c r="B32" s="18" t="s">
        <v>27</v>
      </c>
      <c r="C32" s="19">
        <f>VLOOKUP($C$4,Results!$B$4:$CG$507,4+$A32)</f>
        <v>15.055210000000001</v>
      </c>
      <c r="D32" s="18"/>
      <c r="E32" s="18"/>
      <c r="F32" s="19">
        <v>27</v>
      </c>
      <c r="G32" s="19">
        <f t="shared" si="0"/>
        <v>15.055237</v>
      </c>
      <c r="H32" s="19">
        <f t="shared" si="1"/>
        <v>33</v>
      </c>
      <c r="I32" s="18" t="str">
        <f t="shared" si="2"/>
        <v>Strathbogie</v>
      </c>
      <c r="J32" s="18">
        <f t="shared" si="3"/>
        <v>15.42224</v>
      </c>
      <c r="K32" s="18"/>
      <c r="L32" s="18"/>
      <c r="U32" s="10" t="str">
        <f>Results!D31</f>
        <v>Participation in non-organized activity, weekly: usual activity - gym or fitness: 2015</v>
      </c>
    </row>
    <row r="33" spans="1:21" ht="10.5" customHeight="1" x14ac:dyDescent="0.15">
      <c r="A33" s="19">
        <v>28</v>
      </c>
      <c r="B33" s="18" t="s">
        <v>28</v>
      </c>
      <c r="C33" s="19">
        <f>VLOOKUP($C$4,Results!$B$4:$CG$507,4+$A33)</f>
        <v>13.7166</v>
      </c>
      <c r="D33" s="18"/>
      <c r="E33" s="18"/>
      <c r="F33" s="19">
        <v>28</v>
      </c>
      <c r="G33" s="19">
        <f t="shared" si="0"/>
        <v>13.716628</v>
      </c>
      <c r="H33" s="19">
        <f t="shared" si="1"/>
        <v>48</v>
      </c>
      <c r="I33" s="18" t="str">
        <f t="shared" si="2"/>
        <v>Midura</v>
      </c>
      <c r="J33" s="18">
        <f t="shared" si="3"/>
        <v>15.41563</v>
      </c>
      <c r="K33" s="18"/>
      <c r="L33" s="18"/>
      <c r="U33" s="10" t="str">
        <f>Results!D32</f>
        <v>Days Cycled for Transport, for trips longer than 10 mins, in past week - NONE, adults: 2014</v>
      </c>
    </row>
    <row r="34" spans="1:21" ht="10.5" customHeight="1" x14ac:dyDescent="0.15">
      <c r="A34" s="19">
        <v>29</v>
      </c>
      <c r="B34" s="18" t="s">
        <v>29</v>
      </c>
      <c r="C34" s="19">
        <f>VLOOKUP($C$4,Results!$B$4:$CG$507,4+$A34)</f>
        <v>14.6205</v>
      </c>
      <c r="D34" s="18"/>
      <c r="E34" s="18"/>
      <c r="F34" s="19">
        <v>29</v>
      </c>
      <c r="G34" s="19">
        <f t="shared" si="0"/>
        <v>14.620528999999999</v>
      </c>
      <c r="H34" s="19">
        <f t="shared" si="1"/>
        <v>35</v>
      </c>
      <c r="I34" s="18" t="str">
        <f t="shared" si="2"/>
        <v>Whittlesea</v>
      </c>
      <c r="J34" s="18">
        <f t="shared" si="3"/>
        <v>15.409369999999999</v>
      </c>
      <c r="K34" s="18"/>
      <c r="L34" s="18"/>
      <c r="U34" s="10" t="str">
        <f>Results!D33</f>
        <v>Days walked for Transport, for trips longer than 10 mins, in past week - 4 or more days, adults: 2014</v>
      </c>
    </row>
    <row r="35" spans="1:21" ht="10.5" customHeight="1" x14ac:dyDescent="0.15">
      <c r="A35" s="19">
        <v>30</v>
      </c>
      <c r="B35" s="18" t="s">
        <v>30</v>
      </c>
      <c r="C35" s="19">
        <f>VLOOKUP($C$4,Results!$B$4:$CG$507,4+$A35)</f>
        <v>13.78729</v>
      </c>
      <c r="D35" s="18"/>
      <c r="E35" s="18"/>
      <c r="F35" s="19">
        <v>30</v>
      </c>
      <c r="G35" s="19">
        <f t="shared" si="0"/>
        <v>13.787320000000001</v>
      </c>
      <c r="H35" s="19">
        <f t="shared" si="1"/>
        <v>45</v>
      </c>
      <c r="I35" s="18" t="str">
        <f t="shared" si="2"/>
        <v>Knox</v>
      </c>
      <c r="J35" s="18">
        <f t="shared" si="3"/>
        <v>15.341279999999999</v>
      </c>
      <c r="K35" s="18"/>
      <c r="L35" s="18"/>
      <c r="U35" s="10">
        <f>Results!D34</f>
        <v>0</v>
      </c>
    </row>
    <row r="36" spans="1:21" ht="10.5" customHeight="1" x14ac:dyDescent="0.15">
      <c r="A36" s="19">
        <v>31</v>
      </c>
      <c r="B36" s="18" t="s">
        <v>31</v>
      </c>
      <c r="C36" s="19">
        <f>VLOOKUP($C$4,Results!$B$4:$CG$507,4+$A36)</f>
        <v>14.15925</v>
      </c>
      <c r="D36" s="18"/>
      <c r="E36" s="18"/>
      <c r="F36" s="19">
        <v>31</v>
      </c>
      <c r="G36" s="19">
        <f t="shared" si="0"/>
        <v>14.159281</v>
      </c>
      <c r="H36" s="19">
        <f t="shared" si="1"/>
        <v>37</v>
      </c>
      <c r="I36" s="18" t="str">
        <f t="shared" si="2"/>
        <v>Whitehorse</v>
      </c>
      <c r="J36" s="18">
        <f t="shared" si="3"/>
        <v>15.330500000000001</v>
      </c>
      <c r="K36" s="18"/>
      <c r="L36" s="18"/>
      <c r="U36" s="10">
        <f>Results!D35</f>
        <v>0</v>
      </c>
    </row>
    <row r="37" spans="1:21" ht="10.5" customHeight="1" x14ac:dyDescent="0.15">
      <c r="A37" s="19">
        <v>32</v>
      </c>
      <c r="B37" s="18" t="s">
        <v>32</v>
      </c>
      <c r="C37" s="19">
        <f>VLOOKUP($C$4,Results!$B$4:$CG$507,4+$A37)</f>
        <v>12.974489999999999</v>
      </c>
      <c r="D37" s="18"/>
      <c r="E37" s="18"/>
      <c r="F37" s="19">
        <v>32</v>
      </c>
      <c r="G37" s="19">
        <f t="shared" si="0"/>
        <v>12.974521999999999</v>
      </c>
      <c r="H37" s="19">
        <f t="shared" si="1"/>
        <v>55</v>
      </c>
      <c r="I37" s="18" t="str">
        <f t="shared" si="2"/>
        <v>Baw Baw</v>
      </c>
      <c r="J37" s="18">
        <f t="shared" si="3"/>
        <v>15.194990000000001</v>
      </c>
      <c r="K37" s="18"/>
      <c r="L37" s="18"/>
      <c r="U37" s="10">
        <f>Results!D36</f>
        <v>0</v>
      </c>
    </row>
    <row r="38" spans="1:21" ht="10.5" customHeight="1" x14ac:dyDescent="0.15">
      <c r="A38" s="19">
        <v>33</v>
      </c>
      <c r="B38" s="18" t="s">
        <v>33</v>
      </c>
      <c r="C38" s="19">
        <f>VLOOKUP($C$4,Results!$B$4:$CG$507,4+$A38)</f>
        <v>17.69502</v>
      </c>
      <c r="D38" s="18"/>
      <c r="E38" s="18"/>
      <c r="F38" s="19">
        <v>33</v>
      </c>
      <c r="G38" s="19">
        <f t="shared" si="0"/>
        <v>17.695052999999998</v>
      </c>
      <c r="H38" s="19">
        <f t="shared" si="1"/>
        <v>8</v>
      </c>
      <c r="I38" s="18" t="str">
        <f t="shared" si="2"/>
        <v>Greater Geelong</v>
      </c>
      <c r="J38" s="18">
        <f t="shared" si="3"/>
        <v>15.055210000000001</v>
      </c>
      <c r="K38" s="18"/>
      <c r="L38" s="18"/>
      <c r="U38" s="10" t="str">
        <f>Results!D37</f>
        <v>NUTRITION</v>
      </c>
    </row>
    <row r="39" spans="1:21" ht="10.5" customHeight="1" x14ac:dyDescent="0.15">
      <c r="A39" s="19">
        <v>34</v>
      </c>
      <c r="B39" s="18" t="s">
        <v>34</v>
      </c>
      <c r="C39" s="19">
        <f>VLOOKUP($C$4,Results!$B$4:$CG$507,4+$A39)</f>
        <v>10.873100000000001</v>
      </c>
      <c r="D39" s="18"/>
      <c r="E39" s="18"/>
      <c r="F39" s="19">
        <v>34</v>
      </c>
      <c r="G39" s="19">
        <f t="shared" si="0"/>
        <v>10.873134</v>
      </c>
      <c r="H39" s="19">
        <f t="shared" si="1"/>
        <v>73</v>
      </c>
      <c r="I39" s="18" t="str">
        <f t="shared" si="2"/>
        <v>Yarra</v>
      </c>
      <c r="J39" s="18">
        <f t="shared" si="3"/>
        <v>14.841189999999999</v>
      </c>
      <c r="K39" s="18"/>
      <c r="L39" s="18"/>
      <c r="U39" s="10" t="str">
        <f>Results!D38</f>
        <v>Fruit &amp; vegetable consumption</v>
      </c>
    </row>
    <row r="40" spans="1:21" ht="10.5" customHeight="1" x14ac:dyDescent="0.15">
      <c r="A40" s="19">
        <v>35</v>
      </c>
      <c r="B40" s="18" t="s">
        <v>35</v>
      </c>
      <c r="C40" s="19">
        <f>VLOOKUP($C$4,Results!$B$4:$CG$507,4+$A40)</f>
        <v>12.4038</v>
      </c>
      <c r="D40" s="18"/>
      <c r="E40" s="18"/>
      <c r="F40" s="19">
        <v>35</v>
      </c>
      <c r="G40" s="19">
        <f t="shared" si="0"/>
        <v>12.403835000000001</v>
      </c>
      <c r="H40" s="19">
        <f t="shared" si="1"/>
        <v>61</v>
      </c>
      <c r="I40" s="18" t="str">
        <f t="shared" si="2"/>
        <v>Hepburn</v>
      </c>
      <c r="J40" s="18">
        <f t="shared" si="3"/>
        <v>14.6205</v>
      </c>
      <c r="K40" s="18"/>
      <c r="L40" s="18"/>
      <c r="U40" s="10" t="str">
        <f>Results!D39</f>
        <v>Did not meet dietary guidelines for either fruit or veg consumption, 2017</v>
      </c>
    </row>
    <row r="41" spans="1:21" ht="10.5" customHeight="1" x14ac:dyDescent="0.15">
      <c r="A41" s="19">
        <v>36</v>
      </c>
      <c r="B41" s="18" t="s">
        <v>36</v>
      </c>
      <c r="C41" s="19">
        <f>VLOOKUP($C$4,Results!$B$4:$CG$507,4+$A41)</f>
        <v>15.341279999999999</v>
      </c>
      <c r="D41" s="18"/>
      <c r="E41" s="18"/>
      <c r="F41" s="19">
        <v>36</v>
      </c>
      <c r="G41" s="19">
        <f t="shared" si="0"/>
        <v>15.341315999999999</v>
      </c>
      <c r="H41" s="19">
        <f t="shared" si="1"/>
        <v>30</v>
      </c>
      <c r="I41" s="18" t="str">
        <f t="shared" si="2"/>
        <v>Wangaratta</v>
      </c>
      <c r="J41" s="18">
        <f t="shared" si="3"/>
        <v>14.222849999999999</v>
      </c>
      <c r="K41" s="18"/>
      <c r="L41" s="18"/>
      <c r="U41" s="10" t="str">
        <f>Results!D40</f>
        <v>Met fruit consumption guidelines, 2017</v>
      </c>
    </row>
    <row r="42" spans="1:21" ht="10.5" customHeight="1" x14ac:dyDescent="0.15">
      <c r="A42" s="19">
        <v>37</v>
      </c>
      <c r="B42" s="18" t="s">
        <v>37</v>
      </c>
      <c r="C42" s="19">
        <f>VLOOKUP($C$4,Results!$B$4:$CG$507,4+$A42)</f>
        <v>13.8904</v>
      </c>
      <c r="D42" s="18"/>
      <c r="E42" s="18"/>
      <c r="F42" s="19">
        <v>37</v>
      </c>
      <c r="G42" s="19">
        <f t="shared" si="0"/>
        <v>13.890437</v>
      </c>
      <c r="H42" s="19">
        <f t="shared" si="1"/>
        <v>43</v>
      </c>
      <c r="I42" s="18" t="str">
        <f t="shared" si="2"/>
        <v>Hobsons Bay</v>
      </c>
      <c r="J42" s="18">
        <f t="shared" si="3"/>
        <v>14.15925</v>
      </c>
      <c r="K42" s="18"/>
      <c r="L42" s="18"/>
      <c r="U42" s="10" t="str">
        <f>Results!D41</f>
        <v>Met vegetable consumption guidelines , 2017</v>
      </c>
    </row>
    <row r="43" spans="1:21" ht="10.5" customHeight="1" x14ac:dyDescent="0.15">
      <c r="A43" s="19">
        <v>38</v>
      </c>
      <c r="B43" s="18" t="s">
        <v>38</v>
      </c>
      <c r="C43" s="19">
        <f>VLOOKUP($C$4,Results!$B$4:$CG$507,4+$A43)</f>
        <v>12.39364</v>
      </c>
      <c r="D43" s="18"/>
      <c r="E43" s="18"/>
      <c r="F43" s="19">
        <v>38</v>
      </c>
      <c r="G43" s="19">
        <f t="shared" si="0"/>
        <v>12.393678</v>
      </c>
      <c r="H43" s="19">
        <f t="shared" si="1"/>
        <v>62</v>
      </c>
      <c r="I43" s="18" t="str">
        <f t="shared" si="2"/>
        <v>Glenelg</v>
      </c>
      <c r="J43" s="18">
        <f t="shared" si="3"/>
        <v>14.153029999999999</v>
      </c>
      <c r="K43" s="18"/>
      <c r="L43" s="18"/>
      <c r="U43" s="10">
        <f>Results!D42</f>
        <v>0</v>
      </c>
    </row>
    <row r="44" spans="1:21" ht="10.5" customHeight="1" x14ac:dyDescent="0.15">
      <c r="A44" s="19">
        <v>39</v>
      </c>
      <c r="B44" s="18" t="s">
        <v>39</v>
      </c>
      <c r="C44" s="19">
        <f>VLOOKUP($C$4,Results!$B$4:$CG$507,4+$A44)</f>
        <v>13.7828</v>
      </c>
      <c r="D44" s="18"/>
      <c r="E44" s="18"/>
      <c r="F44" s="19">
        <v>39</v>
      </c>
      <c r="G44" s="19">
        <f t="shared" si="0"/>
        <v>13.782838999999999</v>
      </c>
      <c r="H44" s="19">
        <f t="shared" si="1"/>
        <v>46</v>
      </c>
      <c r="I44" s="18" t="str">
        <f t="shared" si="2"/>
        <v>Stonnington</v>
      </c>
      <c r="J44" s="18">
        <f t="shared" si="3"/>
        <v>14.06245</v>
      </c>
      <c r="K44" s="18"/>
      <c r="L44" s="18"/>
      <c r="U44" s="10">
        <f>Results!D43</f>
        <v>0</v>
      </c>
    </row>
    <row r="45" spans="1:21" ht="10.5" customHeight="1" x14ac:dyDescent="0.15">
      <c r="A45" s="19">
        <v>40</v>
      </c>
      <c r="B45" s="18" t="s">
        <v>40</v>
      </c>
      <c r="C45" s="19">
        <f>VLOOKUP($C$4,Results!$B$4:$CG$507,4+$A45)</f>
        <v>16.12867</v>
      </c>
      <c r="D45" s="18"/>
      <c r="E45" s="18"/>
      <c r="F45" s="19">
        <v>40</v>
      </c>
      <c r="G45" s="19">
        <f t="shared" si="0"/>
        <v>16.128709999999998</v>
      </c>
      <c r="H45" s="19">
        <f t="shared" si="1"/>
        <v>21</v>
      </c>
      <c r="I45" s="18" t="str">
        <f t="shared" si="2"/>
        <v>Banyule</v>
      </c>
      <c r="J45" s="18">
        <f t="shared" si="3"/>
        <v>14.02819</v>
      </c>
      <c r="K45" s="18"/>
      <c r="L45" s="18"/>
      <c r="U45" s="10">
        <f>Results!D44</f>
        <v>0</v>
      </c>
    </row>
    <row r="46" spans="1:21" ht="10.5" customHeight="1" x14ac:dyDescent="0.15">
      <c r="A46" s="19">
        <v>41</v>
      </c>
      <c r="B46" s="18" t="s">
        <v>41</v>
      </c>
      <c r="C46" s="19">
        <f>VLOOKUP($C$4,Results!$B$4:$CG$507,4+$A46)</f>
        <v>7.3578130000000002</v>
      </c>
      <c r="D46" s="18"/>
      <c r="E46" s="18"/>
      <c r="F46" s="19">
        <v>41</v>
      </c>
      <c r="G46" s="19">
        <f t="shared" si="0"/>
        <v>7.3578540000000006</v>
      </c>
      <c r="H46" s="19">
        <f t="shared" si="1"/>
        <v>79</v>
      </c>
      <c r="I46" s="18" t="str">
        <f t="shared" si="2"/>
        <v>Ararat</v>
      </c>
      <c r="J46" s="18">
        <f t="shared" si="3"/>
        <v>13.960599999999999</v>
      </c>
      <c r="K46" s="18"/>
      <c r="L46" s="18"/>
      <c r="U46" s="10">
        <f>Results!D45</f>
        <v>0</v>
      </c>
    </row>
    <row r="47" spans="1:21" ht="10.5" customHeight="1" x14ac:dyDescent="0.15">
      <c r="A47" s="19">
        <v>42</v>
      </c>
      <c r="B47" s="18" t="s">
        <v>42</v>
      </c>
      <c r="C47" s="19">
        <f>VLOOKUP($C$4,Results!$B$4:$CG$507,4+$A47)</f>
        <v>19.586179999999999</v>
      </c>
      <c r="D47" s="18"/>
      <c r="E47" s="18"/>
      <c r="F47" s="19">
        <v>42</v>
      </c>
      <c r="G47" s="19">
        <f t="shared" si="0"/>
        <v>19.586221999999999</v>
      </c>
      <c r="H47" s="19">
        <f t="shared" si="1"/>
        <v>2</v>
      </c>
      <c r="I47" s="18" t="str">
        <f t="shared" si="2"/>
        <v>Wodonga</v>
      </c>
      <c r="J47" s="18">
        <f t="shared" si="3"/>
        <v>13.9411</v>
      </c>
      <c r="K47" s="18"/>
      <c r="L47" s="18"/>
      <c r="U47" s="10">
        <f>Results!D46</f>
        <v>0</v>
      </c>
    </row>
    <row r="48" spans="1:21" ht="10.5" customHeight="1" x14ac:dyDescent="0.15">
      <c r="A48" s="19">
        <v>43</v>
      </c>
      <c r="B48" s="18" t="s">
        <v>43</v>
      </c>
      <c r="C48" s="19">
        <f>VLOOKUP($C$4,Results!$B$4:$CG$507,4+$A48)</f>
        <v>16.383150000000001</v>
      </c>
      <c r="D48" s="18"/>
      <c r="E48" s="18"/>
      <c r="F48" s="19">
        <v>43</v>
      </c>
      <c r="G48" s="19">
        <f t="shared" si="0"/>
        <v>16.383193000000002</v>
      </c>
      <c r="H48" s="19">
        <f t="shared" si="1"/>
        <v>19</v>
      </c>
      <c r="I48" s="18" t="str">
        <f t="shared" si="2"/>
        <v>Latrobe</v>
      </c>
      <c r="J48" s="18">
        <f t="shared" si="3"/>
        <v>13.8904</v>
      </c>
      <c r="K48" s="18"/>
      <c r="L48" s="18"/>
      <c r="U48" s="10">
        <f>Results!D47</f>
        <v>0</v>
      </c>
    </row>
    <row r="49" spans="1:21" ht="10.5" customHeight="1" x14ac:dyDescent="0.15">
      <c r="A49" s="19">
        <v>44</v>
      </c>
      <c r="B49" s="18" t="s">
        <v>44</v>
      </c>
      <c r="C49" s="19">
        <f>VLOOKUP($C$4,Results!$B$4:$CG$507,4+$A49)</f>
        <v>21.505769999999998</v>
      </c>
      <c r="D49" s="18"/>
      <c r="E49" s="18"/>
      <c r="F49" s="19">
        <v>44</v>
      </c>
      <c r="G49" s="19">
        <f t="shared" si="0"/>
        <v>21.505813999999997</v>
      </c>
      <c r="H49" s="19">
        <f t="shared" si="1"/>
        <v>1</v>
      </c>
      <c r="I49" s="18" t="str">
        <f t="shared" si="2"/>
        <v>Golden Plains</v>
      </c>
      <c r="J49" s="18">
        <f t="shared" si="3"/>
        <v>13.83869</v>
      </c>
      <c r="K49" s="18"/>
      <c r="L49" s="18"/>
      <c r="U49" s="10" t="str">
        <f>Results!D48</f>
        <v>Take-away foods</v>
      </c>
    </row>
    <row r="50" spans="1:21" ht="10.5" customHeight="1" x14ac:dyDescent="0.15">
      <c r="A50" s="19">
        <v>45</v>
      </c>
      <c r="B50" s="18" t="s">
        <v>45</v>
      </c>
      <c r="C50" s="19">
        <f>VLOOKUP($C$4,Results!$B$4:$CG$507,4+$A50)</f>
        <v>18.956019999999999</v>
      </c>
      <c r="D50" s="18"/>
      <c r="E50" s="18"/>
      <c r="F50" s="19">
        <v>45</v>
      </c>
      <c r="G50" s="19">
        <f t="shared" si="0"/>
        <v>18.956064999999999</v>
      </c>
      <c r="H50" s="19">
        <f t="shared" si="1"/>
        <v>3</v>
      </c>
      <c r="I50" s="18" t="str">
        <f t="shared" si="2"/>
        <v>Hindmarsh</v>
      </c>
      <c r="J50" s="18">
        <f t="shared" si="3"/>
        <v>13.78729</v>
      </c>
      <c r="K50" s="18"/>
      <c r="L50" s="18"/>
      <c r="U50" s="10" t="str">
        <f>Results!D49</f>
        <v>Consume take-away meals, or snacks, more than once a week, 2017</v>
      </c>
    </row>
    <row r="51" spans="1:21" ht="10.5" customHeight="1" x14ac:dyDescent="0.15">
      <c r="A51" s="19">
        <v>46</v>
      </c>
      <c r="B51" s="18" t="s">
        <v>46</v>
      </c>
      <c r="C51" s="19">
        <f>VLOOKUP($C$4,Results!$B$4:$CG$507,4+$A51)</f>
        <v>15.41563</v>
      </c>
      <c r="D51" s="18"/>
      <c r="E51" s="18"/>
      <c r="F51" s="19">
        <v>46</v>
      </c>
      <c r="G51" s="19">
        <f t="shared" si="0"/>
        <v>15.415675999999999</v>
      </c>
      <c r="H51" s="19">
        <f t="shared" si="1"/>
        <v>28</v>
      </c>
      <c r="I51" s="18" t="str">
        <f t="shared" si="2"/>
        <v>Macedon Ranges</v>
      </c>
      <c r="J51" s="18">
        <f t="shared" si="3"/>
        <v>13.7828</v>
      </c>
      <c r="K51" s="18"/>
      <c r="L51" s="18"/>
      <c r="U51" s="10">
        <f>Results!D50</f>
        <v>0</v>
      </c>
    </row>
    <row r="52" spans="1:21" ht="10.5" customHeight="1" x14ac:dyDescent="0.15">
      <c r="A52" s="19">
        <v>47</v>
      </c>
      <c r="B52" s="18" t="s">
        <v>47</v>
      </c>
      <c r="C52" s="19">
        <f>VLOOKUP($C$4,Results!$B$4:$CG$507,4+$A52)</f>
        <v>16.607199999999999</v>
      </c>
      <c r="D52" s="18"/>
      <c r="E52" s="18"/>
      <c r="F52" s="19">
        <v>47</v>
      </c>
      <c r="G52" s="19">
        <f t="shared" si="0"/>
        <v>16.607246999999997</v>
      </c>
      <c r="H52" s="19">
        <f t="shared" si="1"/>
        <v>15</v>
      </c>
      <c r="I52" s="18" t="str">
        <f t="shared" si="2"/>
        <v>Campaspe</v>
      </c>
      <c r="J52" s="18">
        <f t="shared" si="3"/>
        <v>13.756790000000001</v>
      </c>
      <c r="K52" s="18"/>
      <c r="L52" s="18"/>
      <c r="U52" s="10">
        <f>Results!D51</f>
        <v>0</v>
      </c>
    </row>
    <row r="53" spans="1:21" ht="10.5" customHeight="1" x14ac:dyDescent="0.15">
      <c r="A53" s="19">
        <v>48</v>
      </c>
      <c r="B53" s="18" t="s">
        <v>48</v>
      </c>
      <c r="C53" s="19">
        <f>VLOOKUP($C$4,Results!$B$4:$CG$507,4+$A53)</f>
        <v>11.99253</v>
      </c>
      <c r="D53" s="18"/>
      <c r="E53" s="18"/>
      <c r="F53" s="19">
        <v>48</v>
      </c>
      <c r="G53" s="19">
        <f t="shared" si="0"/>
        <v>11.992578</v>
      </c>
      <c r="H53" s="19">
        <f t="shared" si="1"/>
        <v>67</v>
      </c>
      <c r="I53" s="18" t="str">
        <f t="shared" si="2"/>
        <v>Greater Shepparton</v>
      </c>
      <c r="J53" s="18">
        <f t="shared" si="3"/>
        <v>13.7166</v>
      </c>
      <c r="K53" s="18"/>
      <c r="L53" s="18"/>
      <c r="U53" s="10">
        <f>Results!D52</f>
        <v>0</v>
      </c>
    </row>
    <row r="54" spans="1:21" ht="10.5" customHeight="1" x14ac:dyDescent="0.15">
      <c r="A54" s="19">
        <v>49</v>
      </c>
      <c r="B54" s="18" t="s">
        <v>49</v>
      </c>
      <c r="C54" s="19">
        <f>VLOOKUP($C$4,Results!$B$4:$CG$507,4+$A54)</f>
        <v>17.64536</v>
      </c>
      <c r="D54" s="18"/>
      <c r="E54" s="18"/>
      <c r="F54" s="19">
        <v>49</v>
      </c>
      <c r="G54" s="19">
        <f t="shared" si="0"/>
        <v>17.645409000000001</v>
      </c>
      <c r="H54" s="19">
        <f t="shared" si="1"/>
        <v>9</v>
      </c>
      <c r="I54" s="18" t="str">
        <f t="shared" si="2"/>
        <v>Wellington</v>
      </c>
      <c r="J54" s="18">
        <f t="shared" si="3"/>
        <v>13.40597</v>
      </c>
      <c r="K54" s="18"/>
      <c r="L54" s="18"/>
      <c r="U54" s="10" t="str">
        <f>Results!D53</f>
        <v>Sweetened drinks</v>
      </c>
    </row>
    <row r="55" spans="1:21" ht="10.5" customHeight="1" x14ac:dyDescent="0.15">
      <c r="A55" s="19">
        <v>50</v>
      </c>
      <c r="B55" s="18" t="s">
        <v>50</v>
      </c>
      <c r="C55" s="19">
        <f>VLOOKUP($C$4,Results!$B$4:$CG$507,4+$A55)</f>
        <v>11.96604</v>
      </c>
      <c r="D55" s="18"/>
      <c r="E55" s="18"/>
      <c r="F55" s="19">
        <v>50</v>
      </c>
      <c r="G55" s="19">
        <f t="shared" si="0"/>
        <v>11.966089999999999</v>
      </c>
      <c r="H55" s="19">
        <f t="shared" si="1"/>
        <v>68</v>
      </c>
      <c r="I55" s="18" t="str">
        <f t="shared" si="2"/>
        <v>Moorabool</v>
      </c>
      <c r="J55" s="18">
        <f t="shared" si="3"/>
        <v>13.260260000000001</v>
      </c>
      <c r="K55" s="18"/>
      <c r="L55" s="18"/>
      <c r="U55" s="10" t="str">
        <f>Results!D54</f>
        <v>Consumption of sugar-sweetened drinks: daily or more often 2023</v>
      </c>
    </row>
    <row r="56" spans="1:21" ht="10.5" customHeight="1" x14ac:dyDescent="0.15">
      <c r="A56" s="19">
        <v>51</v>
      </c>
      <c r="B56" s="18" t="s">
        <v>51</v>
      </c>
      <c r="C56" s="19">
        <f>VLOOKUP($C$4,Results!$B$4:$CG$507,4+$A56)</f>
        <v>13.260260000000001</v>
      </c>
      <c r="D56" s="18"/>
      <c r="E56" s="18"/>
      <c r="F56" s="19">
        <v>51</v>
      </c>
      <c r="G56" s="19">
        <f t="shared" si="0"/>
        <v>13.260311</v>
      </c>
      <c r="H56" s="19">
        <f t="shared" si="1"/>
        <v>50</v>
      </c>
      <c r="I56" s="18" t="str">
        <f t="shared" si="2"/>
        <v>Mount Alexander</v>
      </c>
      <c r="J56" s="18">
        <f t="shared" si="3"/>
        <v>13.14626</v>
      </c>
      <c r="K56" s="18"/>
      <c r="L56" s="18"/>
      <c r="U56" s="10">
        <f>Results!D55</f>
        <v>0</v>
      </c>
    </row>
    <row r="57" spans="1:21" ht="10.5" customHeight="1" x14ac:dyDescent="0.15">
      <c r="A57" s="19">
        <v>52</v>
      </c>
      <c r="B57" s="18" t="s">
        <v>52</v>
      </c>
      <c r="C57" s="19">
        <f>VLOOKUP($C$4,Results!$B$4:$CG$507,4+$A57)</f>
        <v>17.1708</v>
      </c>
      <c r="D57" s="18"/>
      <c r="E57" s="18"/>
      <c r="F57" s="19">
        <v>52</v>
      </c>
      <c r="G57" s="19">
        <f t="shared" si="0"/>
        <v>17.170852</v>
      </c>
      <c r="H57" s="19">
        <f t="shared" si="1"/>
        <v>14</v>
      </c>
      <c r="I57" s="18" t="str">
        <f t="shared" si="2"/>
        <v>Mornington Peninsula</v>
      </c>
      <c r="J57" s="18">
        <f t="shared" si="3"/>
        <v>13.13279</v>
      </c>
      <c r="K57" s="18"/>
      <c r="L57" s="18"/>
      <c r="U57" s="10">
        <f>Results!D56</f>
        <v>0</v>
      </c>
    </row>
    <row r="58" spans="1:21" ht="10.5" customHeight="1" x14ac:dyDescent="0.15">
      <c r="A58" s="19">
        <v>53</v>
      </c>
      <c r="B58" s="18" t="s">
        <v>53</v>
      </c>
      <c r="C58" s="19">
        <f>VLOOKUP($C$4,Results!$B$4:$CG$507,4+$A58)</f>
        <v>13.13279</v>
      </c>
      <c r="D58" s="18"/>
      <c r="E58" s="18"/>
      <c r="F58" s="19">
        <v>53</v>
      </c>
      <c r="G58" s="19">
        <f t="shared" si="0"/>
        <v>13.132842999999999</v>
      </c>
      <c r="H58" s="19">
        <f t="shared" si="1"/>
        <v>52</v>
      </c>
      <c r="I58" s="18" t="str">
        <f t="shared" si="2"/>
        <v>Yarriambiak</v>
      </c>
      <c r="J58" s="18">
        <f t="shared" si="3"/>
        <v>13.042870000000001</v>
      </c>
      <c r="K58" s="18"/>
      <c r="L58" s="18"/>
      <c r="U58" s="10" t="str">
        <f>Results!D57</f>
        <v>Water consumption</v>
      </c>
    </row>
    <row r="59" spans="1:21" ht="10.5" customHeight="1" x14ac:dyDescent="0.15">
      <c r="A59" s="19">
        <v>54</v>
      </c>
      <c r="B59" s="18" t="s">
        <v>54</v>
      </c>
      <c r="C59" s="19">
        <f>VLOOKUP($C$4,Results!$B$4:$CG$507,4+$A59)</f>
        <v>13.14626</v>
      </c>
      <c r="D59" s="18"/>
      <c r="E59" s="18"/>
      <c r="F59" s="19">
        <v>54</v>
      </c>
      <c r="G59" s="19">
        <f t="shared" si="0"/>
        <v>13.146314</v>
      </c>
      <c r="H59" s="19">
        <f t="shared" si="1"/>
        <v>51</v>
      </c>
      <c r="I59" s="18" t="str">
        <f t="shared" si="2"/>
        <v>East Gippsland</v>
      </c>
      <c r="J59" s="18">
        <f t="shared" si="3"/>
        <v>13.016109999999999</v>
      </c>
      <c r="K59" s="18"/>
      <c r="L59" s="18"/>
      <c r="U59" s="10" t="str">
        <f>Results!D58</f>
        <v>No water consumed per day: 2015</v>
      </c>
    </row>
    <row r="60" spans="1:21" ht="10.5" customHeight="1" x14ac:dyDescent="0.15">
      <c r="A60" s="19">
        <v>55</v>
      </c>
      <c r="B60" s="18" t="s">
        <v>55</v>
      </c>
      <c r="C60" s="19">
        <f>VLOOKUP($C$4,Results!$B$4:$CG$507,4+$A60)</f>
        <v>12.27216</v>
      </c>
      <c r="D60" s="18"/>
      <c r="E60" s="18"/>
      <c r="F60" s="19">
        <v>55</v>
      </c>
      <c r="G60" s="19">
        <f t="shared" si="0"/>
        <v>12.272214999999999</v>
      </c>
      <c r="H60" s="19">
        <f t="shared" si="1"/>
        <v>65</v>
      </c>
      <c r="I60" s="18" t="str">
        <f t="shared" si="2"/>
        <v>Horsham</v>
      </c>
      <c r="J60" s="18">
        <f t="shared" si="3"/>
        <v>12.974489999999999</v>
      </c>
      <c r="K60" s="18"/>
      <c r="L60" s="18"/>
      <c r="U60" s="10" t="str">
        <f>Results!D59</f>
        <v>Number of cups of water consumed per day: 2015</v>
      </c>
    </row>
    <row r="61" spans="1:21" ht="10.5" customHeight="1" x14ac:dyDescent="0.15">
      <c r="A61" s="19">
        <v>56</v>
      </c>
      <c r="B61" s="18" t="s">
        <v>56</v>
      </c>
      <c r="C61" s="19">
        <f>VLOOKUP($C$4,Results!$B$4:$CG$507,4+$A61)</f>
        <v>12.502269999999999</v>
      </c>
      <c r="D61" s="18"/>
      <c r="E61" s="18"/>
      <c r="F61" s="19">
        <v>56</v>
      </c>
      <c r="G61" s="19">
        <f t="shared" si="0"/>
        <v>12.502326</v>
      </c>
      <c r="H61" s="19">
        <f t="shared" si="1"/>
        <v>60</v>
      </c>
      <c r="I61" s="18" t="str">
        <f t="shared" si="2"/>
        <v>Gannawarra</v>
      </c>
      <c r="J61" s="18">
        <f t="shared" si="3"/>
        <v>12.94214</v>
      </c>
      <c r="K61" s="18"/>
      <c r="L61" s="18"/>
      <c r="U61" s="10">
        <f>Results!D60</f>
        <v>0</v>
      </c>
    </row>
    <row r="62" spans="1:21" ht="10.5" customHeight="1" x14ac:dyDescent="0.15">
      <c r="A62" s="19">
        <v>57</v>
      </c>
      <c r="B62" s="18" t="s">
        <v>137</v>
      </c>
      <c r="C62" s="19">
        <f>VLOOKUP($C$4,Results!$B$4:$CG$507,4+$A62)</f>
        <v>12.35023</v>
      </c>
      <c r="D62" s="18"/>
      <c r="E62" s="18"/>
      <c r="F62" s="19">
        <v>57</v>
      </c>
      <c r="G62" s="19">
        <f t="shared" si="0"/>
        <v>12.350287</v>
      </c>
      <c r="H62" s="19">
        <f t="shared" si="1"/>
        <v>63</v>
      </c>
      <c r="I62" s="18" t="str">
        <f t="shared" si="2"/>
        <v>Swan Hill</v>
      </c>
      <c r="J62" s="18">
        <f t="shared" si="3"/>
        <v>12.77073</v>
      </c>
      <c r="K62" s="18"/>
      <c r="L62" s="18"/>
      <c r="U62" s="10" t="str">
        <f>Results!D61</f>
        <v>Food security</v>
      </c>
    </row>
    <row r="63" spans="1:21" ht="10.5" customHeight="1" x14ac:dyDescent="0.15">
      <c r="A63" s="19">
        <v>58</v>
      </c>
      <c r="B63" s="18" t="s">
        <v>58</v>
      </c>
      <c r="C63" s="19">
        <f>VLOOKUP($C$4,Results!$B$4:$CG$507,4+$A63)</f>
        <v>15.8756</v>
      </c>
      <c r="D63" s="18"/>
      <c r="E63" s="18"/>
      <c r="F63" s="19">
        <v>58</v>
      </c>
      <c r="G63" s="19">
        <f t="shared" si="0"/>
        <v>15.875658</v>
      </c>
      <c r="H63" s="19">
        <f t="shared" si="1"/>
        <v>24</v>
      </c>
      <c r="I63" s="18" t="str">
        <f t="shared" si="2"/>
        <v>Towong</v>
      </c>
      <c r="J63" s="18">
        <f t="shared" si="3"/>
        <v>12.669219999999999</v>
      </c>
      <c r="K63" s="18"/>
      <c r="L63" s="18"/>
      <c r="U63" s="10" t="str">
        <f>Results!D62</f>
        <v>Ran out of food, and couldn’t afford to buy more in the past 12 months 2023</v>
      </c>
    </row>
    <row r="64" spans="1:21" ht="10.5" customHeight="1" x14ac:dyDescent="0.15">
      <c r="A64" s="19">
        <v>59</v>
      </c>
      <c r="B64" s="18" t="s">
        <v>59</v>
      </c>
      <c r="C64" s="19">
        <f>VLOOKUP($C$4,Results!$B$4:$CG$507,4+$A64)</f>
        <v>15.897930000000001</v>
      </c>
      <c r="D64" s="18"/>
      <c r="E64" s="18"/>
      <c r="F64" s="19">
        <v>59</v>
      </c>
      <c r="G64" s="19">
        <f t="shared" si="0"/>
        <v>15.897989000000001</v>
      </c>
      <c r="H64" s="19">
        <f t="shared" si="1"/>
        <v>23</v>
      </c>
      <c r="I64" s="18" t="str">
        <f t="shared" si="2"/>
        <v>Southern Grampians</v>
      </c>
      <c r="J64" s="18">
        <f t="shared" si="3"/>
        <v>12.50548</v>
      </c>
      <c r="K64" s="18"/>
      <c r="L64" s="18"/>
      <c r="U64" s="10" t="str">
        <f>Results!D63</f>
        <v>Worried about running out of money to buy food during the last year: 'Yes, definitely' 2023</v>
      </c>
    </row>
    <row r="65" spans="1:21" ht="10.5" customHeight="1" x14ac:dyDescent="0.15">
      <c r="A65" s="19">
        <v>60</v>
      </c>
      <c r="B65" s="18" t="s">
        <v>60</v>
      </c>
      <c r="C65" s="19">
        <f>VLOOKUP($C$4,Results!$B$4:$CG$507,4+$A65)</f>
        <v>18.566040000000001</v>
      </c>
      <c r="D65" s="18"/>
      <c r="E65" s="18"/>
      <c r="F65" s="19">
        <v>60</v>
      </c>
      <c r="G65" s="19">
        <f t="shared" si="0"/>
        <v>18.566100000000002</v>
      </c>
      <c r="H65" s="19">
        <f t="shared" si="1"/>
        <v>5</v>
      </c>
      <c r="I65" s="18" t="str">
        <f t="shared" si="2"/>
        <v>Murrindindi</v>
      </c>
      <c r="J65" s="18">
        <f t="shared" si="3"/>
        <v>12.502269999999999</v>
      </c>
      <c r="K65" s="18"/>
      <c r="L65" s="18"/>
      <c r="U65" s="10" t="str">
        <f>Results!D64</f>
        <v>Worried about running out of money to buy food during the last year: 'Yes, definitely' or 'sometimes' 2023</v>
      </c>
    </row>
    <row r="66" spans="1:21" ht="10.5" customHeight="1" x14ac:dyDescent="0.15">
      <c r="A66" s="19">
        <v>61</v>
      </c>
      <c r="B66" s="18" t="s">
        <v>61</v>
      </c>
      <c r="C66" s="19">
        <f>VLOOKUP($C$4,Results!$B$4:$CG$507,4+$A66)</f>
        <v>9.5781179999999999</v>
      </c>
      <c r="D66" s="18"/>
      <c r="E66" s="18"/>
      <c r="F66" s="19">
        <v>61</v>
      </c>
      <c r="G66" s="19">
        <f t="shared" si="0"/>
        <v>9.5781790000000004</v>
      </c>
      <c r="H66" s="19">
        <f t="shared" si="1"/>
        <v>78</v>
      </c>
      <c r="I66" s="18" t="str">
        <f t="shared" si="2"/>
        <v>Kingston</v>
      </c>
      <c r="J66" s="18">
        <f t="shared" si="3"/>
        <v>12.4038</v>
      </c>
      <c r="K66" s="18"/>
      <c r="L66" s="18"/>
      <c r="U66" s="10">
        <f>Results!D65</f>
        <v>0</v>
      </c>
    </row>
    <row r="67" spans="1:21" ht="10.5" customHeight="1" x14ac:dyDescent="0.15">
      <c r="A67" s="19">
        <v>62</v>
      </c>
      <c r="B67" s="18" t="s">
        <v>62</v>
      </c>
      <c r="C67" s="19">
        <f>VLOOKUP($C$4,Results!$B$4:$CG$507,4+$A67)</f>
        <v>17.258459999999999</v>
      </c>
      <c r="D67" s="18"/>
      <c r="E67" s="18"/>
      <c r="F67" s="19">
        <v>62</v>
      </c>
      <c r="G67" s="19">
        <f t="shared" si="0"/>
        <v>17.258521999999999</v>
      </c>
      <c r="H67" s="19">
        <f t="shared" si="1"/>
        <v>12</v>
      </c>
      <c r="I67" s="18" t="str">
        <f t="shared" si="2"/>
        <v>Loddon</v>
      </c>
      <c r="J67" s="18">
        <f t="shared" si="3"/>
        <v>12.39364</v>
      </c>
      <c r="K67" s="18"/>
      <c r="L67" s="18"/>
      <c r="U67" s="10">
        <f>Results!D66</f>
        <v>0</v>
      </c>
    </row>
    <row r="68" spans="1:21" ht="10.5" customHeight="1" x14ac:dyDescent="0.15">
      <c r="A68" s="19">
        <v>63</v>
      </c>
      <c r="B68" s="18" t="s">
        <v>63</v>
      </c>
      <c r="C68" s="19">
        <f>VLOOKUP($C$4,Results!$B$4:$CG$507,4+$A68)</f>
        <v>12.50548</v>
      </c>
      <c r="D68" s="18"/>
      <c r="E68" s="18"/>
      <c r="F68" s="19">
        <v>63</v>
      </c>
      <c r="G68" s="19">
        <f t="shared" si="0"/>
        <v>12.505543000000001</v>
      </c>
      <c r="H68" s="19">
        <f t="shared" si="1"/>
        <v>59</v>
      </c>
      <c r="I68" s="18" t="str">
        <f t="shared" si="2"/>
        <v>Nillumbik</v>
      </c>
      <c r="J68" s="18">
        <f t="shared" si="3"/>
        <v>12.35023</v>
      </c>
      <c r="K68" s="18"/>
      <c r="L68" s="18"/>
      <c r="U68" s="10" t="str">
        <f>Results!D67</f>
        <v>SMOKING, ALCOHOL &amp; OTHER DRUGS</v>
      </c>
    </row>
    <row r="69" spans="1:21" ht="10.5" customHeight="1" x14ac:dyDescent="0.15">
      <c r="A69" s="19">
        <v>64</v>
      </c>
      <c r="B69" s="18" t="s">
        <v>64</v>
      </c>
      <c r="C69" s="19">
        <f>VLOOKUP($C$4,Results!$B$4:$CG$507,4+$A69)</f>
        <v>14.06245</v>
      </c>
      <c r="D69" s="18"/>
      <c r="E69" s="18"/>
      <c r="F69" s="19">
        <v>64</v>
      </c>
      <c r="G69" s="19">
        <f t="shared" si="0"/>
        <v>14.062514</v>
      </c>
      <c r="H69" s="19">
        <f t="shared" si="1"/>
        <v>39</v>
      </c>
      <c r="I69" s="18" t="str">
        <f t="shared" si="2"/>
        <v>Bass Coast</v>
      </c>
      <c r="J69" s="18">
        <f t="shared" si="3"/>
        <v>12.31503</v>
      </c>
      <c r="K69" s="18"/>
      <c r="L69" s="18"/>
      <c r="U69" s="10" t="str">
        <f>Results!D68</f>
        <v>Alcohol consumption</v>
      </c>
    </row>
    <row r="70" spans="1:21" ht="10.5" customHeight="1" x14ac:dyDescent="0.15">
      <c r="A70" s="19">
        <v>65</v>
      </c>
      <c r="B70" s="18" t="s">
        <v>65</v>
      </c>
      <c r="C70" s="19">
        <f>VLOOKUP($C$4,Results!$B$4:$CG$507,4+$A70)</f>
        <v>15.42224</v>
      </c>
      <c r="D70" s="18"/>
      <c r="E70" s="18"/>
      <c r="F70" s="19">
        <v>65</v>
      </c>
      <c r="G70" s="19">
        <f t="shared" si="0"/>
        <v>15.422305</v>
      </c>
      <c r="H70" s="19">
        <f t="shared" si="1"/>
        <v>27</v>
      </c>
      <c r="I70" s="18" t="str">
        <f t="shared" si="2"/>
        <v>Moyne</v>
      </c>
      <c r="J70" s="18">
        <f t="shared" si="3"/>
        <v>12.27216</v>
      </c>
      <c r="K70" s="18"/>
      <c r="L70" s="18"/>
      <c r="U70" s="10" t="str">
        <f>Results!D69</f>
        <v>At increased risk of alcohol-related harm 2023</v>
      </c>
    </row>
    <row r="71" spans="1:21" ht="10.5" customHeight="1" x14ac:dyDescent="0.15">
      <c r="A71" s="19">
        <v>66</v>
      </c>
      <c r="B71" s="18" t="s">
        <v>66</v>
      </c>
      <c r="C71" s="19">
        <f>VLOOKUP($C$4,Results!$B$4:$CG$507,4+$A71)</f>
        <v>9.9323549999999994</v>
      </c>
      <c r="D71" s="18"/>
      <c r="E71" s="18"/>
      <c r="F71" s="19">
        <v>66</v>
      </c>
      <c r="G71" s="19">
        <f t="shared" ref="G71:G84" si="4">C71+0.000001*F71</f>
        <v>9.9324209999999997</v>
      </c>
      <c r="H71" s="19">
        <f t="shared" ref="H71:H84" si="5">RANK(G71,G$6:G$84)</f>
        <v>76</v>
      </c>
      <c r="I71" s="18" t="str">
        <f t="shared" ref="I71:I84" si="6">VLOOKUP(MATCH($F71,H$6:H$84,0),$A$6:$C$84,2)</f>
        <v>Benalla</v>
      </c>
      <c r="J71" s="18">
        <f t="shared" ref="J71:J84" si="7">VLOOKUP(MATCH($F71,H$6:H$84,0),$A$6:$C$84,3)</f>
        <v>12.178100000000001</v>
      </c>
      <c r="K71" s="18"/>
      <c r="L71" s="18"/>
      <c r="U71" s="10" t="str">
        <f>Results!D70</f>
        <v>Increased risk of alcohol-related harm from a single occasion of drinking, 2017</v>
      </c>
    </row>
    <row r="72" spans="1:21" ht="10.5" customHeight="1" x14ac:dyDescent="0.15">
      <c r="A72" s="19">
        <v>67</v>
      </c>
      <c r="B72" s="18" t="s">
        <v>67</v>
      </c>
      <c r="C72" s="19">
        <f>VLOOKUP($C$4,Results!$B$4:$CG$507,4+$A72)</f>
        <v>12.77073</v>
      </c>
      <c r="D72" s="18"/>
      <c r="E72" s="18"/>
      <c r="F72" s="19">
        <v>67</v>
      </c>
      <c r="G72" s="19">
        <f t="shared" si="4"/>
        <v>12.770797</v>
      </c>
      <c r="H72" s="19">
        <f t="shared" si="5"/>
        <v>57</v>
      </c>
      <c r="I72" s="18" t="str">
        <f t="shared" si="6"/>
        <v>Moira</v>
      </c>
      <c r="J72" s="18">
        <f t="shared" si="7"/>
        <v>11.99253</v>
      </c>
      <c r="K72" s="18"/>
      <c r="L72" s="18"/>
      <c r="U72" s="10">
        <f>Results!D71</f>
        <v>0</v>
      </c>
    </row>
    <row r="73" spans="1:21" ht="10.5" customHeight="1" x14ac:dyDescent="0.15">
      <c r="A73" s="19">
        <v>68</v>
      </c>
      <c r="B73" s="18" t="s">
        <v>68</v>
      </c>
      <c r="C73" s="19">
        <f>VLOOKUP($C$4,Results!$B$4:$CG$507,4+$A73)</f>
        <v>12.669219999999999</v>
      </c>
      <c r="D73" s="18"/>
      <c r="E73" s="18"/>
      <c r="F73" s="19">
        <v>68</v>
      </c>
      <c r="G73" s="19">
        <f t="shared" si="4"/>
        <v>12.669288</v>
      </c>
      <c r="H73" s="19">
        <f t="shared" si="5"/>
        <v>58</v>
      </c>
      <c r="I73" s="18" t="str">
        <f t="shared" si="6"/>
        <v>Moonee Valley</v>
      </c>
      <c r="J73" s="18">
        <f t="shared" si="7"/>
        <v>11.96604</v>
      </c>
      <c r="K73" s="18"/>
      <c r="L73" s="18"/>
      <c r="U73" s="10">
        <f>Results!D72</f>
        <v>0</v>
      </c>
    </row>
    <row r="74" spans="1:21" ht="10.5" customHeight="1" x14ac:dyDescent="0.15">
      <c r="A74" s="19">
        <v>69</v>
      </c>
      <c r="B74" s="18" t="s">
        <v>69</v>
      </c>
      <c r="C74" s="19">
        <f>VLOOKUP($C$4,Results!$B$4:$CG$507,4+$A74)</f>
        <v>14.222849999999999</v>
      </c>
      <c r="D74" s="18"/>
      <c r="E74" s="18"/>
      <c r="F74" s="19">
        <v>69</v>
      </c>
      <c r="G74" s="19">
        <f t="shared" si="4"/>
        <v>14.222918999999999</v>
      </c>
      <c r="H74" s="19">
        <f t="shared" si="5"/>
        <v>36</v>
      </c>
      <c r="I74" s="18" t="str">
        <f t="shared" si="6"/>
        <v>Warrnambool</v>
      </c>
      <c r="J74" s="18">
        <f t="shared" si="7"/>
        <v>11.720689999999999</v>
      </c>
      <c r="K74" s="18"/>
      <c r="L74" s="18"/>
      <c r="U74" s="10" t="str">
        <f>Results!D73</f>
        <v>Smoking</v>
      </c>
    </row>
    <row r="75" spans="1:21" ht="10.5" customHeight="1" x14ac:dyDescent="0.15">
      <c r="A75" s="19">
        <v>70</v>
      </c>
      <c r="B75" s="18" t="s">
        <v>70</v>
      </c>
      <c r="C75" s="19">
        <f>VLOOKUP($C$4,Results!$B$4:$CG$507,4+$A75)</f>
        <v>11.720689999999999</v>
      </c>
      <c r="D75" s="18"/>
      <c r="E75" s="18"/>
      <c r="F75" s="19">
        <v>70</v>
      </c>
      <c r="G75" s="19">
        <f t="shared" si="4"/>
        <v>11.720759999999999</v>
      </c>
      <c r="H75" s="19">
        <f t="shared" si="5"/>
        <v>69</v>
      </c>
      <c r="I75" s="18" t="str">
        <f t="shared" si="6"/>
        <v>Colac- Otway</v>
      </c>
      <c r="J75" s="18">
        <f t="shared" si="7"/>
        <v>11.71143</v>
      </c>
      <c r="K75" s="18"/>
      <c r="L75" s="18"/>
      <c r="U75" s="10" t="str">
        <f>Results!D74</f>
        <v>Daily e-cigarette use 2023</v>
      </c>
    </row>
    <row r="76" spans="1:21" ht="10.5" customHeight="1" x14ac:dyDescent="0.15">
      <c r="A76" s="19">
        <v>71</v>
      </c>
      <c r="B76" s="18" t="s">
        <v>71</v>
      </c>
      <c r="C76" s="19">
        <f>VLOOKUP($C$4,Results!$B$4:$CG$507,4+$A76)</f>
        <v>13.40597</v>
      </c>
      <c r="D76" s="18"/>
      <c r="E76" s="18"/>
      <c r="F76" s="19">
        <v>71</v>
      </c>
      <c r="G76" s="19">
        <f t="shared" si="4"/>
        <v>13.406041</v>
      </c>
      <c r="H76" s="19">
        <f t="shared" si="5"/>
        <v>49</v>
      </c>
      <c r="I76" s="18" t="str">
        <f t="shared" si="6"/>
        <v>Central Goldfields</v>
      </c>
      <c r="J76" s="18">
        <f t="shared" si="7"/>
        <v>11.30452</v>
      </c>
      <c r="K76" s="18"/>
      <c r="L76" s="18"/>
      <c r="U76" s="10" t="str">
        <f>Results!D75</f>
        <v>Daily tobacco smoking 2023</v>
      </c>
    </row>
    <row r="77" spans="1:21" ht="10.5" customHeight="1" x14ac:dyDescent="0.15">
      <c r="A77" s="19">
        <v>72</v>
      </c>
      <c r="B77" s="18" t="s">
        <v>72</v>
      </c>
      <c r="C77" s="19">
        <f>VLOOKUP($C$4,Results!$B$4:$CG$507,4+$A77)</f>
        <v>15.66159</v>
      </c>
      <c r="D77" s="18"/>
      <c r="E77" s="18"/>
      <c r="F77" s="19">
        <v>72</v>
      </c>
      <c r="G77" s="19">
        <f t="shared" si="4"/>
        <v>15.661662</v>
      </c>
      <c r="H77" s="19">
        <f t="shared" si="5"/>
        <v>25</v>
      </c>
      <c r="I77" s="18" t="str">
        <f t="shared" si="6"/>
        <v>Buloke</v>
      </c>
      <c r="J77" s="18">
        <f t="shared" si="7"/>
        <v>11.04457</v>
      </c>
      <c r="K77" s="18"/>
      <c r="L77" s="18"/>
      <c r="U77" s="10" t="str">
        <f>Results!D76</f>
        <v>Smoke or vape (may not be daily though) 2023</v>
      </c>
    </row>
    <row r="78" spans="1:21" ht="10.5" customHeight="1" x14ac:dyDescent="0.15">
      <c r="A78" s="19">
        <v>73</v>
      </c>
      <c r="B78" s="18" t="s">
        <v>73</v>
      </c>
      <c r="C78" s="19">
        <f>VLOOKUP($C$4,Results!$B$4:$CG$507,4+$A78)</f>
        <v>15.330500000000001</v>
      </c>
      <c r="D78" s="18"/>
      <c r="E78" s="18"/>
      <c r="F78" s="19">
        <v>73</v>
      </c>
      <c r="G78" s="19">
        <f t="shared" si="4"/>
        <v>15.330573000000001</v>
      </c>
      <c r="H78" s="19">
        <f t="shared" si="5"/>
        <v>31</v>
      </c>
      <c r="I78" s="18" t="str">
        <f t="shared" si="6"/>
        <v>Indigo</v>
      </c>
      <c r="J78" s="18">
        <f t="shared" si="7"/>
        <v>10.873100000000001</v>
      </c>
      <c r="K78" s="18"/>
      <c r="L78" s="18"/>
      <c r="U78" s="10">
        <f>Results!D77</f>
        <v>0</v>
      </c>
    </row>
    <row r="79" spans="1:21" ht="10.5" customHeight="1" x14ac:dyDescent="0.15">
      <c r="A79" s="19">
        <v>74</v>
      </c>
      <c r="B79" s="18" t="s">
        <v>74</v>
      </c>
      <c r="C79" s="19">
        <f>VLOOKUP($C$4,Results!$B$4:$CG$507,4+$A79)</f>
        <v>15.409369999999999</v>
      </c>
      <c r="D79" s="18"/>
      <c r="E79" s="18"/>
      <c r="F79" s="19">
        <v>74</v>
      </c>
      <c r="G79" s="19">
        <f t="shared" si="4"/>
        <v>15.409443999999999</v>
      </c>
      <c r="H79" s="19">
        <f t="shared" si="5"/>
        <v>29</v>
      </c>
      <c r="I79" s="18" t="str">
        <f t="shared" si="6"/>
        <v>Alpine</v>
      </c>
      <c r="J79" s="18">
        <f t="shared" si="7"/>
        <v>10.15025</v>
      </c>
      <c r="K79" s="18"/>
      <c r="L79" s="18"/>
      <c r="U79" s="10">
        <f>Results!D78</f>
        <v>0</v>
      </c>
    </row>
    <row r="80" spans="1:21" ht="10.5" customHeight="1" x14ac:dyDescent="0.15">
      <c r="A80" s="19">
        <v>75</v>
      </c>
      <c r="B80" s="18" t="s">
        <v>75</v>
      </c>
      <c r="C80" s="19">
        <f>VLOOKUP($C$4,Results!$B$4:$CG$507,4+$A80)</f>
        <v>13.9411</v>
      </c>
      <c r="D80" s="18"/>
      <c r="E80" s="18"/>
      <c r="F80" s="19">
        <v>75</v>
      </c>
      <c r="G80" s="19">
        <f t="shared" si="4"/>
        <v>13.941175000000001</v>
      </c>
      <c r="H80" s="19">
        <f t="shared" si="5"/>
        <v>42</v>
      </c>
      <c r="I80" s="18" t="str">
        <f t="shared" si="6"/>
        <v>Corangamite</v>
      </c>
      <c r="J80" s="18">
        <f t="shared" si="7"/>
        <v>10.11003</v>
      </c>
      <c r="K80" s="18"/>
      <c r="L80" s="18"/>
      <c r="U80" s="10" t="str">
        <f>Results!D79</f>
        <v>Other drugs</v>
      </c>
    </row>
    <row r="81" spans="1:22" ht="10.5" customHeight="1" x14ac:dyDescent="0.15">
      <c r="A81" s="19">
        <v>76</v>
      </c>
      <c r="B81" s="18" t="s">
        <v>76</v>
      </c>
      <c r="C81" s="19">
        <f>VLOOKUP($C$4,Results!$B$4:$CG$507,4+$A81)</f>
        <v>17.179120000000001</v>
      </c>
      <c r="D81" s="18"/>
      <c r="E81" s="18"/>
      <c r="F81" s="19">
        <v>76</v>
      </c>
      <c r="G81" s="19">
        <f t="shared" si="4"/>
        <v>17.179196000000001</v>
      </c>
      <c r="H81" s="19">
        <f t="shared" si="5"/>
        <v>13</v>
      </c>
      <c r="I81" s="18" t="str">
        <f t="shared" si="6"/>
        <v>Surf Coast</v>
      </c>
      <c r="J81" s="18">
        <f t="shared" si="7"/>
        <v>9.9323549999999994</v>
      </c>
      <c r="K81" s="18"/>
      <c r="L81" s="18"/>
      <c r="U81" s="10" t="str">
        <f>Results!D80</f>
        <v>Drug and alcohol clients per 1,000 population, 2012</v>
      </c>
    </row>
    <row r="82" spans="1:22" ht="10.5" customHeight="1" x14ac:dyDescent="0.15">
      <c r="A82" s="19">
        <v>77</v>
      </c>
      <c r="B82" s="18" t="s">
        <v>77</v>
      </c>
      <c r="C82" s="19">
        <f>VLOOKUP($C$4,Results!$B$4:$CG$507,4+$A82)</f>
        <v>14.841189999999999</v>
      </c>
      <c r="D82" s="18"/>
      <c r="E82" s="18"/>
      <c r="F82" s="19">
        <v>77</v>
      </c>
      <c r="G82" s="19">
        <f t="shared" si="4"/>
        <v>14.841266999999998</v>
      </c>
      <c r="H82" s="19">
        <f t="shared" si="5"/>
        <v>34</v>
      </c>
      <c r="I82" s="18" t="str">
        <f t="shared" si="6"/>
        <v>Bayside</v>
      </c>
      <c r="J82" s="18">
        <f t="shared" si="7"/>
        <v>9.610754</v>
      </c>
      <c r="K82" s="18"/>
      <c r="L82" s="18"/>
      <c r="U82" s="10" t="str">
        <f>Results!D81</f>
        <v>% 15-17 year-olds who drank alcohol in the past 30 days, 2012</v>
      </c>
    </row>
    <row r="83" spans="1:22" ht="10.5" customHeight="1" x14ac:dyDescent="0.15">
      <c r="A83" s="19">
        <v>78</v>
      </c>
      <c r="B83" s="18" t="s">
        <v>78</v>
      </c>
      <c r="C83" s="19">
        <f>VLOOKUP($C$4,Results!$B$4:$CG$507,4+$A83)</f>
        <v>16.408480000000001</v>
      </c>
      <c r="D83" s="18"/>
      <c r="E83" s="18"/>
      <c r="F83" s="19">
        <v>78</v>
      </c>
      <c r="G83" s="19">
        <f t="shared" si="4"/>
        <v>16.408557999999999</v>
      </c>
      <c r="H83" s="19">
        <f t="shared" si="5"/>
        <v>18</v>
      </c>
      <c r="I83" s="18" t="str">
        <f t="shared" si="6"/>
        <v>Queenscliffe</v>
      </c>
      <c r="J83" s="18">
        <f t="shared" si="7"/>
        <v>9.5781179999999999</v>
      </c>
      <c r="K83" s="18"/>
      <c r="L83" s="18"/>
      <c r="U83" s="10" t="str">
        <f>Results!D82</f>
        <v>% 15-17 year-olds who smoked in the past 30 days, 2012</v>
      </c>
    </row>
    <row r="84" spans="1:22" ht="10.5" customHeight="1" x14ac:dyDescent="0.15">
      <c r="A84" s="19">
        <v>79</v>
      </c>
      <c r="B84" s="18" t="s">
        <v>79</v>
      </c>
      <c r="C84" s="19">
        <f>VLOOKUP($C$4,Results!$B$4:$CG$507,4+$A84)</f>
        <v>13.042870000000001</v>
      </c>
      <c r="D84" s="18"/>
      <c r="E84" s="18"/>
      <c r="F84" s="19">
        <v>79</v>
      </c>
      <c r="G84" s="19">
        <f t="shared" si="4"/>
        <v>13.042949</v>
      </c>
      <c r="H84" s="19">
        <f t="shared" si="5"/>
        <v>53</v>
      </c>
      <c r="I84" s="18" t="str">
        <f t="shared" si="6"/>
        <v>Mansfield</v>
      </c>
      <c r="J84" s="18">
        <f t="shared" si="7"/>
        <v>7.3578130000000002</v>
      </c>
      <c r="K84" s="18"/>
      <c r="L84" s="18"/>
      <c r="U84" s="10" t="str">
        <f>Results!D83</f>
        <v>% 15-17 year-olds who ever - used marijuana, 2012</v>
      </c>
    </row>
    <row r="85" spans="1:22" ht="10.5" customHeight="1" x14ac:dyDescent="0.15">
      <c r="B85" s="18"/>
      <c r="C85" s="18"/>
      <c r="D85" s="18"/>
      <c r="E85" s="18"/>
      <c r="F85" s="19"/>
      <c r="G85" s="19"/>
      <c r="H85" s="19"/>
      <c r="I85" s="18"/>
      <c r="J85" s="18"/>
      <c r="K85" s="18"/>
      <c r="T85" s="18"/>
      <c r="U85" s="10" t="str">
        <f>Results!D84</f>
        <v>% 15-17 year-olds who ever - sniffed glue or chromed, 2012</v>
      </c>
      <c r="V85" s="18"/>
    </row>
    <row r="86" spans="1:22" ht="10.5" customHeight="1" x14ac:dyDescent="0.15">
      <c r="A86" s="5"/>
      <c r="T86" s="18"/>
      <c r="U86" s="10" t="str">
        <f>Results!D85</f>
        <v>% 15-17 year-olds who ever - used other illegal drugs, 2012</v>
      </c>
      <c r="V86" s="18"/>
    </row>
    <row r="87" spans="1:22" ht="10.5" customHeight="1" x14ac:dyDescent="0.15">
      <c r="A87" s="5"/>
      <c r="T87" s="18"/>
      <c r="U87" s="10">
        <f>Results!D86</f>
        <v>0</v>
      </c>
      <c r="V87" s="18"/>
    </row>
    <row r="88" spans="1:22" ht="10.5" customHeight="1" x14ac:dyDescent="0.15">
      <c r="A88" s="5"/>
      <c r="T88" s="18"/>
      <c r="U88" s="10">
        <f>Results!D87</f>
        <v>0</v>
      </c>
      <c r="V88" s="18"/>
    </row>
    <row r="89" spans="1:22" ht="10.5" customHeight="1" x14ac:dyDescent="0.15">
      <c r="A89" s="5"/>
      <c r="T89" s="18"/>
      <c r="U89" s="10" t="str">
        <f>Results!D88</f>
        <v>MENTAL HEALTH</v>
      </c>
      <c r="V89" s="18"/>
    </row>
    <row r="90" spans="1:22" ht="10.5" customHeight="1" x14ac:dyDescent="0.15">
      <c r="A90" s="5"/>
      <c r="T90" s="18"/>
      <c r="U90" s="10" t="str">
        <f>Results!D89</f>
        <v>General life satisfaction</v>
      </c>
      <c r="V90" s="18"/>
    </row>
    <row r="91" spans="1:22" ht="10.5" customHeight="1" x14ac:dyDescent="0.15">
      <c r="A91" s="5"/>
      <c r="T91" s="18"/>
      <c r="U91" s="10" t="str">
        <f>Results!D90</f>
        <v>Adults experiencing loneliness ( scored 6–9 on the 3-item UCLA Loneliness Scale) 2023</v>
      </c>
      <c r="V91" s="18"/>
    </row>
    <row r="92" spans="1:22" ht="10.5" customHeight="1" x14ac:dyDescent="0.15">
      <c r="A92" s="5"/>
      <c r="T92" s="18"/>
      <c r="U92" s="10" t="str">
        <f>Results!D91</f>
        <v>Low level of life satisfaction 2023</v>
      </c>
      <c r="V92" s="18"/>
    </row>
    <row r="93" spans="1:22" ht="10.5" customHeight="1" x14ac:dyDescent="0.15">
      <c r="A93" s="5"/>
      <c r="T93" s="18"/>
      <c r="U93" s="10" t="str">
        <f>Results!D92</f>
        <v>Civic trust - do you feel valued by society?: 'No' or 'not often' 2023</v>
      </c>
      <c r="V93" s="18"/>
    </row>
    <row r="94" spans="1:22" ht="10.5" customHeight="1" x14ac:dyDescent="0.15">
      <c r="A94" s="5"/>
      <c r="T94" s="18"/>
      <c r="U94" s="10" t="str">
        <f>Results!D93</f>
        <v>Medium to low life satisfaction, 2020</v>
      </c>
      <c r="V94" s="18"/>
    </row>
    <row r="95" spans="1:22" ht="10.5" customHeight="1" x14ac:dyDescent="0.15">
      <c r="A95" s="5"/>
      <c r="T95" s="18"/>
      <c r="U95" s="10">
        <f>Results!D94</f>
        <v>0</v>
      </c>
      <c r="V95" s="18"/>
    </row>
    <row r="96" spans="1:22" ht="10.5" customHeight="1" x14ac:dyDescent="0.15">
      <c r="A96" s="5"/>
      <c r="T96" s="18"/>
      <c r="U96" s="10">
        <f>Results!D95</f>
        <v>0</v>
      </c>
      <c r="V96" s="18"/>
    </row>
    <row r="97" spans="1:22" ht="10.5" customHeight="1" x14ac:dyDescent="0.15">
      <c r="A97" s="5"/>
      <c r="T97" s="18"/>
      <c r="U97" s="10">
        <f>Results!D96</f>
        <v>0</v>
      </c>
      <c r="V97" s="18"/>
    </row>
    <row r="98" spans="1:22" ht="10.5" customHeight="1" x14ac:dyDescent="0.15">
      <c r="A98" s="5"/>
      <c r="T98" s="18"/>
      <c r="U98" s="10">
        <f>Results!D97</f>
        <v>0</v>
      </c>
      <c r="V98" s="18"/>
    </row>
    <row r="99" spans="1:22" ht="10.5" customHeight="1" x14ac:dyDescent="0.15">
      <c r="A99" s="5"/>
      <c r="T99" s="18"/>
      <c r="U99" s="10">
        <f>Results!D98</f>
        <v>0</v>
      </c>
      <c r="V99" s="18"/>
    </row>
    <row r="100" spans="1:22" ht="10.5" customHeight="1" x14ac:dyDescent="0.15">
      <c r="A100" s="5"/>
      <c r="T100" s="18"/>
      <c r="U100" s="10" t="str">
        <f>Results!D99</f>
        <v>Current psychological distress</v>
      </c>
      <c r="V100" s="18"/>
    </row>
    <row r="101" spans="1:22" ht="10.5" customHeight="1" x14ac:dyDescent="0.15">
      <c r="A101" s="5"/>
      <c r="T101" s="18"/>
      <c r="U101" s="10" t="str">
        <f>Results!D100</f>
        <v>High' or 'very high' levels of psychological distress 2023</v>
      </c>
      <c r="V101" s="18"/>
    </row>
    <row r="102" spans="1:22" ht="10.5" customHeight="1" x14ac:dyDescent="0.15">
      <c r="A102" s="5"/>
      <c r="T102" s="18"/>
      <c r="U102" s="10" t="str">
        <f>Results!D101</f>
        <v>High/very high levels of psychological distress, 2020</v>
      </c>
      <c r="V102" s="18"/>
    </row>
    <row r="103" spans="1:22" ht="10.5" customHeight="1" x14ac:dyDescent="0.15">
      <c r="A103" s="5"/>
      <c r="T103" s="18"/>
      <c r="U103" s="10">
        <f>Results!D102</f>
        <v>0</v>
      </c>
      <c r="V103" s="18"/>
    </row>
    <row r="104" spans="1:22" ht="10.5" customHeight="1" x14ac:dyDescent="0.15">
      <c r="B104" s="18"/>
      <c r="C104" s="18"/>
      <c r="D104" s="18"/>
      <c r="E104" s="18"/>
      <c r="F104" s="19"/>
      <c r="G104" s="19"/>
      <c r="H104" s="19"/>
      <c r="I104" s="18"/>
      <c r="J104" s="18"/>
      <c r="K104" s="18"/>
      <c r="L104" s="18"/>
      <c r="T104" s="18"/>
      <c r="U104" s="10">
        <f>Results!D103</f>
        <v>0</v>
      </c>
      <c r="V104" s="18"/>
    </row>
    <row r="105" spans="1:22" ht="10.5" customHeight="1" x14ac:dyDescent="0.15">
      <c r="B105" s="18"/>
      <c r="C105" s="18"/>
      <c r="D105" s="18"/>
      <c r="E105" s="18"/>
      <c r="F105" s="19"/>
      <c r="G105" s="19"/>
      <c r="H105" s="19"/>
      <c r="I105" s="18"/>
      <c r="J105" s="18"/>
      <c r="K105" s="18"/>
      <c r="L105" s="18"/>
      <c r="T105" s="18"/>
      <c r="U105" s="10">
        <f>Results!D104</f>
        <v>0</v>
      </c>
      <c r="V105" s="18"/>
    </row>
    <row r="106" spans="1:22" ht="10.5" customHeight="1" x14ac:dyDescent="0.15">
      <c r="T106" s="18"/>
      <c r="U106" s="10">
        <f>Results!D105</f>
        <v>0</v>
      </c>
      <c r="V106" s="18"/>
    </row>
    <row r="107" spans="1:22" ht="10.5" customHeight="1" x14ac:dyDescent="0.15">
      <c r="T107" s="18"/>
      <c r="U107" s="10" t="str">
        <f>Results!D106</f>
        <v>Lifetime psychological distress</v>
      </c>
      <c r="V107" s="18"/>
    </row>
    <row r="108" spans="1:22" ht="10.5" customHeight="1" x14ac:dyDescent="0.15">
      <c r="T108" s="18"/>
      <c r="U108" s="10" t="str">
        <f>Results!D107</f>
        <v>Ever diagnosed with anxiety or depression, 2017</v>
      </c>
      <c r="V108" s="18"/>
    </row>
    <row r="109" spans="1:22" ht="10.5" customHeight="1" x14ac:dyDescent="0.15">
      <c r="T109" s="18"/>
      <c r="U109" s="10" t="str">
        <f>Results!D108</f>
        <v>Experienced Depression or Anxiety in Lifetime, 2014</v>
      </c>
      <c r="V109" s="18"/>
    </row>
    <row r="110" spans="1:22" ht="10.5" customHeight="1" x14ac:dyDescent="0.15">
      <c r="T110" s="18"/>
      <c r="U110" s="10" t="str">
        <f>Results!D109</f>
        <v>% children at school entry whose parents report high levels of family stress in the past month , 2015</v>
      </c>
      <c r="V110" s="18"/>
    </row>
    <row r="111" spans="1:22" ht="10.5" customHeight="1" x14ac:dyDescent="0.15">
      <c r="T111" s="18"/>
      <c r="U111" s="10">
        <f>Results!D110</f>
        <v>0</v>
      </c>
      <c r="V111" s="18"/>
    </row>
    <row r="112" spans="1:22" ht="10.5" customHeight="1" x14ac:dyDescent="0.15">
      <c r="T112" s="18"/>
      <c r="U112" s="10">
        <f>Results!D111</f>
        <v>0</v>
      </c>
      <c r="V112" s="18"/>
    </row>
    <row r="113" spans="20:22" ht="10.5" customHeight="1" x14ac:dyDescent="0.15">
      <c r="T113" s="18"/>
      <c r="U113" s="10" t="str">
        <f>Results!D112</f>
        <v>Help seeking for psychological distress</v>
      </c>
      <c r="V113" s="18"/>
    </row>
    <row r="114" spans="20:22" ht="10.5" customHeight="1" x14ac:dyDescent="0.15">
      <c r="T114" s="18"/>
      <c r="U114" s="10" t="str">
        <f>Results!D113</f>
        <v>Sought professional assistance for a mental health problem in the past year 2023</v>
      </c>
      <c r="V114" s="18"/>
    </row>
    <row r="115" spans="20:22" ht="10.5" customHeight="1" x14ac:dyDescent="0.15">
      <c r="T115" s="18"/>
      <c r="U115" s="10">
        <f>Results!D114</f>
        <v>0</v>
      </c>
      <c r="V115" s="18"/>
    </row>
    <row r="116" spans="20:22" ht="10.5" customHeight="1" x14ac:dyDescent="0.15">
      <c r="T116" s="18"/>
      <c r="U116" s="10">
        <f>Results!D115</f>
        <v>0</v>
      </c>
      <c r="V116" s="18"/>
    </row>
    <row r="117" spans="20:22" ht="10.5" customHeight="1" x14ac:dyDescent="0.15">
      <c r="T117" s="18"/>
      <c r="U117" s="10">
        <f>Results!D116</f>
        <v>0</v>
      </c>
      <c r="V117" s="18"/>
    </row>
    <row r="118" spans="20:22" ht="10.5" customHeight="1" x14ac:dyDescent="0.15">
      <c r="T118" s="18"/>
      <c r="U118" s="10">
        <f>Results!D117</f>
        <v>0</v>
      </c>
      <c r="V118" s="18"/>
    </row>
    <row r="119" spans="20:22" ht="10.5" customHeight="1" x14ac:dyDescent="0.15">
      <c r="T119" s="18"/>
      <c r="U119" s="10" t="str">
        <f>Results!D118</f>
        <v>LGBTIQ</v>
      </c>
      <c r="V119" s="18"/>
    </row>
    <row r="120" spans="20:22" ht="10.5" customHeight="1" x14ac:dyDescent="0.15">
      <c r="T120" s="18"/>
      <c r="U120" s="10" t="str">
        <f>Results!D119</f>
        <v>LGBTQI 2023</v>
      </c>
      <c r="V120" s="18"/>
    </row>
    <row r="121" spans="20:22" ht="10.5" customHeight="1" x14ac:dyDescent="0.15">
      <c r="T121" s="18"/>
      <c r="U121" s="10">
        <f>Results!D120</f>
        <v>0</v>
      </c>
      <c r="V121" s="18"/>
    </row>
    <row r="122" spans="20:22" ht="10.5" customHeight="1" x14ac:dyDescent="0.15">
      <c r="T122" s="18"/>
      <c r="U122" s="10">
        <f>Results!D121</f>
        <v>0</v>
      </c>
      <c r="V122" s="18"/>
    </row>
    <row r="123" spans="20:22" ht="10.5" customHeight="1" x14ac:dyDescent="0.15">
      <c r="T123" s="18"/>
      <c r="U123" s="10" t="str">
        <f>Results!D122</f>
        <v>SEXUAL HEALTH</v>
      </c>
      <c r="V123" s="18"/>
    </row>
    <row r="124" spans="20:22" ht="10.5" customHeight="1" x14ac:dyDescent="0.15">
      <c r="T124" s="18"/>
      <c r="U124" s="10" t="str">
        <f>Results!D123</f>
        <v>Safe sexual practices</v>
      </c>
      <c r="V124" s="18"/>
    </row>
    <row r="125" spans="20:22" ht="10.5" customHeight="1" x14ac:dyDescent="0.15">
      <c r="T125" s="18"/>
      <c r="U125" s="10" t="str">
        <f>Results!D124</f>
        <v>% Sexually-active adolescents who do not practice safe sex by using a condom, 2012</v>
      </c>
      <c r="V125" s="18"/>
    </row>
    <row r="126" spans="20:22" ht="10.5" customHeight="1" x14ac:dyDescent="0.15">
      <c r="T126" s="18"/>
      <c r="U126" s="10" t="str">
        <f>Results!D125</f>
        <v>Per cent of sexually active females who do not use contraception, 2012</v>
      </c>
      <c r="V126" s="18"/>
    </row>
    <row r="127" spans="20:22" ht="10.5" customHeight="1" x14ac:dyDescent="0.15">
      <c r="T127" s="18"/>
      <c r="U127" s="10">
        <f>Results!D126</f>
        <v>0</v>
      </c>
      <c r="V127" s="18"/>
    </row>
    <row r="128" spans="20:22" ht="10.5" customHeight="1" x14ac:dyDescent="0.15">
      <c r="T128" s="18"/>
      <c r="U128" s="10">
        <f>Results!D127</f>
        <v>0</v>
      </c>
      <c r="V128" s="18"/>
    </row>
    <row r="129" spans="20:22" ht="10.5" customHeight="1" x14ac:dyDescent="0.15">
      <c r="T129" s="18"/>
      <c r="U129" s="10" t="str">
        <f>Results!D128</f>
        <v>Sexually transmitted infections</v>
      </c>
      <c r="V129" s="18"/>
    </row>
    <row r="130" spans="20:22" ht="10.5" customHeight="1" x14ac:dyDescent="0.15">
      <c r="T130" s="18"/>
      <c r="U130" s="10" t="str">
        <f>Results!D129</f>
        <v>Number of sexually transmissible infections in adolescents  aged 12 to 17 years per 100,000, 2009</v>
      </c>
      <c r="V130" s="18"/>
    </row>
    <row r="131" spans="20:22" ht="10.5" customHeight="1" x14ac:dyDescent="0.15">
      <c r="T131" s="18"/>
      <c r="U131" s="10" t="str">
        <f>Results!D130</f>
        <v>Number of sexually transmissible infections in adolescents  aged 12 to 17 years per 100,000, 2012</v>
      </c>
      <c r="V131" s="18"/>
    </row>
    <row r="132" spans="20:22" ht="10.5" customHeight="1" x14ac:dyDescent="0.15">
      <c r="T132" s="18"/>
      <c r="U132" s="10" t="str">
        <f>Results!D131</f>
        <v>Number of sexually transmissible infections in adolescents  aged 12 to 17 years per 100,000, 209 to 2012</v>
      </c>
      <c r="V132" s="18"/>
    </row>
    <row r="133" spans="20:22" ht="10.5" customHeight="1" x14ac:dyDescent="0.15">
      <c r="T133" s="18"/>
      <c r="U133" s="10">
        <f>Results!D132</f>
        <v>0</v>
      </c>
      <c r="V133" s="18"/>
    </row>
    <row r="134" spans="20:22" ht="10.5" customHeight="1" x14ac:dyDescent="0.15">
      <c r="T134" s="18"/>
      <c r="U134" s="10">
        <f>Results!D133</f>
        <v>0</v>
      </c>
      <c r="V134" s="18"/>
    </row>
    <row r="135" spans="20:22" ht="10.5" customHeight="1" x14ac:dyDescent="0.15">
      <c r="T135" s="18"/>
      <c r="U135" s="10" t="str">
        <f>Results!D134</f>
        <v>VACCINATION</v>
      </c>
      <c r="V135" s="18"/>
    </row>
    <row r="136" spans="20:22" ht="10.5" customHeight="1" x14ac:dyDescent="0.15">
      <c r="T136" s="18"/>
      <c r="U136" s="10" t="str">
        <f>Results!D135</f>
        <v>The proportion of children who are fully vaccinated at 12-17 Months 2017</v>
      </c>
      <c r="V136" s="18"/>
    </row>
    <row r="137" spans="20:22" ht="10.5" customHeight="1" x14ac:dyDescent="0.15">
      <c r="T137" s="18"/>
      <c r="U137" s="10" t="str">
        <f>Results!D136</f>
        <v>The proportion of children who are fully vaccinated at 24-&lt;27 Months 2017</v>
      </c>
      <c r="V137" s="18"/>
    </row>
    <row r="138" spans="20:22" ht="10.5" customHeight="1" x14ac:dyDescent="0.15">
      <c r="T138" s="18"/>
      <c r="U138" s="10">
        <f>Results!D137</f>
        <v>0</v>
      </c>
      <c r="V138" s="18"/>
    </row>
    <row r="139" spans="20:22" ht="10.5" customHeight="1" x14ac:dyDescent="0.15">
      <c r="T139" s="18"/>
      <c r="U139" s="10">
        <f>Results!D138</f>
        <v>0</v>
      </c>
      <c r="V139" s="18"/>
    </row>
    <row r="140" spans="20:22" ht="10.5" customHeight="1" x14ac:dyDescent="0.15">
      <c r="T140" s="18"/>
      <c r="U140" s="10">
        <f>Results!D139</f>
        <v>0</v>
      </c>
      <c r="V140" s="18"/>
    </row>
    <row r="141" spans="20:22" ht="10.5" customHeight="1" x14ac:dyDescent="0.15">
      <c r="T141" s="18"/>
      <c r="U141" s="10" t="str">
        <f>Results!D140</f>
        <v>EARLY YEARS</v>
      </c>
      <c r="V141" s="18"/>
    </row>
    <row r="142" spans="20:22" ht="10.5" customHeight="1" x14ac:dyDescent="0.15">
      <c r="T142" s="18"/>
      <c r="U142" s="10" t="str">
        <f>Results!D141</f>
        <v>Kindergarten participation</v>
      </c>
      <c r="V142" s="18"/>
    </row>
    <row r="143" spans="20:22" ht="10.5" customHeight="1" x14ac:dyDescent="0.15">
      <c r="T143" s="18"/>
      <c r="U143" s="10" t="str">
        <f>Results!D142</f>
        <v>Kindergarten Participation Rate, 2015</v>
      </c>
      <c r="V143" s="18"/>
    </row>
    <row r="144" spans="20:22" ht="10.5" customHeight="1" x14ac:dyDescent="0.15">
      <c r="T144" s="18"/>
      <c r="U144" s="10" t="str">
        <f>Results!D143</f>
        <v>Percentage change in Kindergarten participation rate: 2008-2015</v>
      </c>
      <c r="V144" s="18"/>
    </row>
    <row r="145" spans="20:22" ht="10.5" customHeight="1" x14ac:dyDescent="0.15">
      <c r="T145" s="18"/>
      <c r="U145" s="10" t="str">
        <f>Results!D144</f>
        <v>% Children whose parents are receiving the kinder fee subsidy 2012</v>
      </c>
      <c r="V145" s="18"/>
    </row>
    <row r="146" spans="20:22" ht="10.5" customHeight="1" x14ac:dyDescent="0.15">
      <c r="T146" s="18"/>
      <c r="U146" s="10">
        <f>Results!D145</f>
        <v>0</v>
      </c>
      <c r="V146" s="18"/>
    </row>
    <row r="147" spans="20:22" ht="10.5" customHeight="1" x14ac:dyDescent="0.15">
      <c r="T147" s="18"/>
      <c r="U147" s="10">
        <f>Results!D146</f>
        <v>0</v>
      </c>
      <c r="V147" s="18"/>
    </row>
    <row r="148" spans="20:22" ht="10.5" customHeight="1" x14ac:dyDescent="0.15">
      <c r="T148" s="18"/>
      <c r="U148" s="10">
        <f>Results!D147</f>
        <v>0</v>
      </c>
      <c r="V148" s="18"/>
    </row>
    <row r="149" spans="20:22" ht="10.5" customHeight="1" x14ac:dyDescent="0.15">
      <c r="T149" s="18"/>
      <c r="U149" s="10" t="str">
        <f>Results!D148</f>
        <v>Child abuse</v>
      </c>
      <c r="V149" s="18"/>
    </row>
    <row r="150" spans="20:22" ht="10.5" customHeight="1" x14ac:dyDescent="0.15">
      <c r="T150" s="18"/>
      <c r="U150" s="10" t="str">
        <f>Results!D149</f>
        <v xml:space="preserve"> Child protection investigations completed per 1,000 eligible pop., 2014</v>
      </c>
      <c r="V150" s="18"/>
    </row>
    <row r="151" spans="20:22" ht="10.5" customHeight="1" x14ac:dyDescent="0.15">
      <c r="T151" s="18"/>
      <c r="U151" s="10" t="str">
        <f>Results!D150</f>
        <v>Child abuse substantiations per 1,000 children aged 0-17 years, 2010/11</v>
      </c>
      <c r="V151" s="18"/>
    </row>
    <row r="152" spans="20:22" ht="10.5" customHeight="1" x14ac:dyDescent="0.15">
      <c r="T152" s="18"/>
      <c r="U152" s="10" t="str">
        <f>Results!D151</f>
        <v>Child protection substantiations per 1,000 eligible pop., 2014</v>
      </c>
      <c r="V152" s="18"/>
    </row>
    <row r="153" spans="20:22" ht="10.5" customHeight="1" x14ac:dyDescent="0.15">
      <c r="T153" s="18"/>
      <c r="U153" s="10" t="str">
        <f>Results!D152</f>
        <v>Children on child protection orders per 1000 children aged 0-17 years, 2010</v>
      </c>
      <c r="V153" s="18"/>
    </row>
    <row r="154" spans="20:22" ht="10.5" customHeight="1" x14ac:dyDescent="0.15">
      <c r="T154" s="18"/>
      <c r="U154" s="10" t="str">
        <f>Results!D153</f>
        <v>Number of Child FIRST assessments per 1,000 eligible pop., 2014</v>
      </c>
      <c r="V154" s="18"/>
    </row>
    <row r="155" spans="20:22" ht="10.5" customHeight="1" x14ac:dyDescent="0.15">
      <c r="T155" s="18"/>
      <c r="U155" s="10">
        <f>Results!D154</f>
        <v>0</v>
      </c>
      <c r="V155" s="18"/>
    </row>
    <row r="156" spans="20:22" ht="10.5" customHeight="1" x14ac:dyDescent="0.15">
      <c r="T156" s="18"/>
      <c r="U156" s="10">
        <f>Results!D155</f>
        <v>0</v>
      </c>
      <c r="V156" s="18"/>
    </row>
    <row r="157" spans="20:22" ht="10.5" customHeight="1" x14ac:dyDescent="0.15">
      <c r="T157" s="18"/>
      <c r="U157" s="10" t="str">
        <f>Results!D156</f>
        <v>EDUCATION - Primary onwards</v>
      </c>
      <c r="V157" s="18"/>
    </row>
    <row r="158" spans="20:22" ht="10.5" customHeight="1" x14ac:dyDescent="0.15">
      <c r="T158" s="18"/>
      <c r="U158" s="10" t="str">
        <f>Results!D157</f>
        <v>Behavioral or developmental concerns</v>
      </c>
      <c r="V158" s="18"/>
    </row>
    <row r="159" spans="20:22" ht="10.5" customHeight="1" x14ac:dyDescent="0.15">
      <c r="T159" s="18"/>
      <c r="U159" s="10" t="str">
        <f>Results!D158</f>
        <v>% of children with emotional or behavioral problems at school entry, 2014</v>
      </c>
      <c r="V159" s="18"/>
    </row>
    <row r="160" spans="20:22" ht="10.5" customHeight="1" x14ac:dyDescent="0.15">
      <c r="T160" s="18"/>
      <c r="U160" s="10">
        <f>Results!D159</f>
        <v>0</v>
      </c>
      <c r="V160" s="18"/>
    </row>
    <row r="161" spans="20:22" ht="10.5" customHeight="1" x14ac:dyDescent="0.15">
      <c r="T161" s="18"/>
      <c r="U161" s="10" t="str">
        <f>Results!D160</f>
        <v>Number of children who scored 17 or above on the total difficulties scale of the Strengths and Difficulties Questionnaire (SDQ) in School Entrant Health Questionnaire (SEHQ), 2015</v>
      </c>
      <c r="V161" s="18"/>
    </row>
    <row r="162" spans="20:22" ht="10.5" customHeight="1" x14ac:dyDescent="0.15">
      <c r="T162" s="18"/>
      <c r="U162" s="10" t="str">
        <f>Results!D161</f>
        <v>% children at school entry whose parents report high levels of family stress in the past month 2015</v>
      </c>
      <c r="V162" s="18"/>
    </row>
    <row r="163" spans="20:22" ht="10.5" customHeight="1" x14ac:dyDescent="0.15">
      <c r="T163" s="18"/>
      <c r="U163" s="10">
        <f>Results!D162</f>
        <v>0</v>
      </c>
      <c r="V163" s="18"/>
    </row>
    <row r="164" spans="20:22" ht="10.5" customHeight="1" x14ac:dyDescent="0.15">
      <c r="T164" s="18"/>
      <c r="U164" s="10">
        <f>Results!D163</f>
        <v>0</v>
      </c>
      <c r="V164" s="18"/>
    </row>
    <row r="165" spans="20:22" ht="10.5" customHeight="1" x14ac:dyDescent="0.15">
      <c r="T165" s="18"/>
      <c r="U165" s="10" t="str">
        <f>Results!D164</f>
        <v>Bullying &amp; affiliation with school</v>
      </c>
      <c r="V165" s="18"/>
    </row>
    <row r="166" spans="20:22" ht="10.5" customHeight="1" x14ac:dyDescent="0.15">
      <c r="T166" s="18"/>
      <c r="U166" s="10" t="str">
        <f>Results!D165</f>
        <v>% Students at years 5/6 who report being bullied 2018</v>
      </c>
      <c r="V166" s="18"/>
    </row>
    <row r="167" spans="20:22" ht="10.5" customHeight="1" x14ac:dyDescent="0.15">
      <c r="T167" s="18"/>
      <c r="U167" s="10" t="str">
        <f>Results!D166</f>
        <v>% Students at years  7-9, who report being bullied 2018</v>
      </c>
      <c r="V167" s="18"/>
    </row>
    <row r="168" spans="20:22" ht="10.5" customHeight="1" x14ac:dyDescent="0.15">
      <c r="T168" s="18"/>
      <c r="U168" s="10" t="str">
        <f>Results!D167</f>
        <v>% Children who did not report feeling connected to school in years 5/6 2015</v>
      </c>
      <c r="V168" s="18"/>
    </row>
    <row r="169" spans="20:22" ht="10.5" customHeight="1" x14ac:dyDescent="0.15">
      <c r="T169" s="18"/>
      <c r="U169" s="10" t="str">
        <f>Results!D168</f>
        <v>% Children who did not report feeling connected to school in years 7-9 2015</v>
      </c>
      <c r="V169" s="18"/>
    </row>
    <row r="170" spans="20:22" ht="10.5" customHeight="1" x14ac:dyDescent="0.15">
      <c r="T170" s="18"/>
      <c r="U170" s="10">
        <f>Results!D169</f>
        <v>0</v>
      </c>
      <c r="V170" s="18"/>
    </row>
    <row r="171" spans="20:22" ht="10.5" customHeight="1" x14ac:dyDescent="0.15">
      <c r="T171" s="18"/>
      <c r="U171" s="10">
        <f>Results!D170</f>
        <v>0</v>
      </c>
      <c r="V171" s="18"/>
    </row>
    <row r="172" spans="20:22" ht="10.5" customHeight="1" x14ac:dyDescent="0.15">
      <c r="T172" s="18"/>
      <c r="U172" s="10">
        <f>Results!D171</f>
        <v>0</v>
      </c>
      <c r="V172" s="18"/>
    </row>
    <row r="173" spans="20:22" ht="10.5" customHeight="1" x14ac:dyDescent="0.15">
      <c r="T173" s="18"/>
      <c r="U173" s="10">
        <f>Results!D172</f>
        <v>0</v>
      </c>
      <c r="V173" s="18"/>
    </row>
    <row r="174" spans="20:22" ht="10.5" customHeight="1" x14ac:dyDescent="0.15">
      <c r="T174" s="18"/>
      <c r="U174" s="10">
        <f>Results!D173</f>
        <v>0</v>
      </c>
      <c r="V174" s="18"/>
    </row>
    <row r="175" spans="20:22" ht="10.5" customHeight="1" x14ac:dyDescent="0.15">
      <c r="T175" s="18"/>
      <c r="U175" s="10">
        <f>Results!D174</f>
        <v>0</v>
      </c>
      <c r="V175" s="18"/>
    </row>
    <row r="176" spans="20:22" ht="10.5" customHeight="1" x14ac:dyDescent="0.15">
      <c r="T176" s="18"/>
      <c r="U176" s="10">
        <f>Results!D175</f>
        <v>0</v>
      </c>
      <c r="V176" s="18"/>
    </row>
    <row r="177" spans="20:22" ht="10.5" customHeight="1" x14ac:dyDescent="0.15">
      <c r="T177" s="18"/>
      <c r="U177" s="10">
        <f>Results!D176</f>
        <v>0</v>
      </c>
      <c r="V177" s="18"/>
    </row>
    <row r="178" spans="20:22" ht="10.5" customHeight="1" x14ac:dyDescent="0.15">
      <c r="T178" s="18"/>
      <c r="U178" s="10" t="str">
        <f>Results!D177</f>
        <v>ADOLESCENT WELLBEING</v>
      </c>
      <c r="V178" s="18"/>
    </row>
    <row r="179" spans="20:22" ht="10.5" customHeight="1" x14ac:dyDescent="0.15">
      <c r="T179" s="18"/>
      <c r="U179" s="10" t="str">
        <f>Results!D178</f>
        <v>Emotional wellbeing &amp; support</v>
      </c>
      <c r="V179" s="18"/>
    </row>
    <row r="180" spans="20:22" ht="10.5" customHeight="1" x14ac:dyDescent="0.15">
      <c r="T180" s="18"/>
      <c r="U180" s="10" t="str">
        <f>Results!D179</f>
        <v>% Adolescents with highest level of psychological distress, 2012</v>
      </c>
      <c r="V180" s="18"/>
    </row>
    <row r="181" spans="20:22" ht="10.5" customHeight="1" x14ac:dyDescent="0.15">
      <c r="T181" s="18"/>
      <c r="U181" s="10" t="str">
        <f>Results!D180</f>
        <v>% Adolescents without positive psychological development, 2012</v>
      </c>
      <c r="V181" s="18"/>
    </row>
    <row r="182" spans="20:22" ht="10.5" customHeight="1" x14ac:dyDescent="0.15">
      <c r="T182" s="18"/>
      <c r="U182" s="10" t="str">
        <f>Results!D181</f>
        <v>% Adolescents who are not satisfied with the quality of life, 2012</v>
      </c>
      <c r="V182" s="18"/>
    </row>
    <row r="183" spans="20:22" ht="10.5" customHeight="1" x14ac:dyDescent="0.15">
      <c r="T183" s="18"/>
      <c r="U183" s="10" t="str">
        <f>Results!D182</f>
        <v>% Adolescents who do not have someone to turn to for advice when they have problems, 2012</v>
      </c>
      <c r="V183" s="18"/>
    </row>
    <row r="184" spans="20:22" ht="10.5" customHeight="1" x14ac:dyDescent="0.15">
      <c r="T184" s="18"/>
      <c r="U184" s="10" t="str">
        <f>Results!D183</f>
        <v>% Adolescents who do not have a trusted adult in life, 2012</v>
      </c>
      <c r="V184" s="18"/>
    </row>
    <row r="185" spans="20:22" ht="10.5" customHeight="1" x14ac:dyDescent="0.15">
      <c r="T185" s="18"/>
      <c r="U185" s="10">
        <f>Results!D184</f>
        <v>0</v>
      </c>
      <c r="V185" s="18"/>
    </row>
    <row r="186" spans="20:22" ht="10.5" customHeight="1" x14ac:dyDescent="0.15">
      <c r="T186" s="18"/>
      <c r="U186" s="10" t="str">
        <f>Results!D185</f>
        <v>Self-harm and accidents</v>
      </c>
      <c r="V186" s="18"/>
    </row>
    <row r="187" spans="20:22" ht="10.5" customHeight="1" x14ac:dyDescent="0.15">
      <c r="T187" s="18"/>
      <c r="U187" s="10" t="str">
        <f>Results!D186</f>
        <v>Hospitalization for injury and poisoning, per 1,000 children, 2012</v>
      </c>
      <c r="V187" s="18"/>
    </row>
    <row r="188" spans="20:22" ht="10.5" customHeight="1" x14ac:dyDescent="0.15">
      <c r="T188" s="18"/>
      <c r="U188" s="10" t="str">
        <f>Results!D187</f>
        <v>Hospitalization for intentional self harm, 2012
per 1000 adolescents</v>
      </c>
      <c r="V188" s="18"/>
    </row>
    <row r="189" spans="20:22" ht="10.5" customHeight="1" x14ac:dyDescent="0.15">
      <c r="T189" s="18"/>
      <c r="U189" s="10" t="str">
        <f>Results!D188</f>
        <v>Suicide rate per 100,000 0-74 year olds, 2008-2012</v>
      </c>
      <c r="V189" s="18"/>
    </row>
    <row r="190" spans="20:22" ht="10.5" customHeight="1" x14ac:dyDescent="0.15">
      <c r="T190" s="18"/>
      <c r="U190" s="10">
        <f>Results!D189</f>
        <v>0</v>
      </c>
      <c r="V190" s="18"/>
    </row>
    <row r="191" spans="20:22" ht="10.5" customHeight="1" x14ac:dyDescent="0.15">
      <c r="T191" s="18"/>
      <c r="U191" s="10" t="str">
        <f>Results!D190</f>
        <v>Eating disorders</v>
      </c>
      <c r="V191" s="18"/>
    </row>
    <row r="192" spans="20:22" ht="10.5" customHeight="1" x14ac:dyDescent="0.15">
      <c r="T192" s="18"/>
      <c r="U192" s="10" t="str">
        <f>Results!D191</f>
        <v>% Adolescents with eating disorders, 2012</v>
      </c>
      <c r="V192" s="18"/>
    </row>
    <row r="193" spans="20:22" ht="10.5" customHeight="1" x14ac:dyDescent="0.15">
      <c r="T193" s="18"/>
      <c r="U193" s="10">
        <f>Results!D192</f>
        <v>0</v>
      </c>
      <c r="V193" s="18"/>
    </row>
    <row r="194" spans="20:22" ht="10.5" customHeight="1" x14ac:dyDescent="0.15">
      <c r="T194" s="18"/>
      <c r="U194" s="10">
        <f>Results!D193</f>
        <v>0</v>
      </c>
      <c r="V194" s="18"/>
    </row>
    <row r="195" spans="20:22" ht="10.5" customHeight="1" x14ac:dyDescent="0.15">
      <c r="T195" s="18"/>
      <c r="U195" s="10" t="str">
        <f>Results!D194</f>
        <v>FAMILY AND SOCIAL LIFE</v>
      </c>
      <c r="V195" s="18"/>
    </row>
    <row r="196" spans="20:22" ht="10.5" customHeight="1" x14ac:dyDescent="0.15">
      <c r="T196" s="18"/>
      <c r="U196" s="10" t="str">
        <f>Results!D195</f>
        <v>Work-life balance</v>
      </c>
      <c r="V196" s="18"/>
    </row>
    <row r="197" spans="20:22" ht="10.5" customHeight="1" x14ac:dyDescent="0.15">
      <c r="T197" s="18"/>
      <c r="U197" s="10" t="str">
        <f>Results!D196</f>
        <v>% Adults who agree that they lack time for friends/family, 2012</v>
      </c>
      <c r="V197" s="18"/>
    </row>
    <row r="198" spans="20:22" ht="10.5" customHeight="1" x14ac:dyDescent="0.15">
      <c r="T198" s="18"/>
      <c r="U198" s="10" t="str">
        <f>Results!D197</f>
        <v>% Adults who state that they experience 'time pressure', 2012</v>
      </c>
      <c r="V198" s="18"/>
    </row>
    <row r="199" spans="20:22" ht="10.5" customHeight="1" x14ac:dyDescent="0.15">
      <c r="T199" s="18"/>
      <c r="U199" s="10" t="str">
        <f>Results!D198</f>
        <v>% Adults who report 'adequate work-life balance', 2012</v>
      </c>
      <c r="V199" s="18"/>
    </row>
    <row r="200" spans="20:22" ht="10.5" customHeight="1" x14ac:dyDescent="0.15">
      <c r="T200" s="18"/>
      <c r="U200" s="10" t="str">
        <f>Results!D199</f>
        <v>% Adults who share a meal with their family on 5 or more days per week, 2012</v>
      </c>
      <c r="V200" s="18"/>
    </row>
    <row r="201" spans="20:22" ht="10.5" customHeight="1" x14ac:dyDescent="0.15">
      <c r="T201" s="18"/>
      <c r="U201" s="10" t="str">
        <f>Results!D200</f>
        <v>% Adults who use social networking to organize time with friends, 2012</v>
      </c>
      <c r="V201" s="18"/>
    </row>
    <row r="202" spans="20:22" ht="10.5" customHeight="1" x14ac:dyDescent="0.15">
      <c r="T202" s="18"/>
      <c r="U202" s="10">
        <f>Results!D201</f>
        <v>0</v>
      </c>
      <c r="V202" s="18"/>
    </row>
    <row r="203" spans="20:22" ht="10.5" customHeight="1" x14ac:dyDescent="0.15">
      <c r="T203" s="18"/>
      <c r="U203" s="10" t="str">
        <f>Results!D202</f>
        <v>Use of family support services</v>
      </c>
      <c r="V203" s="18"/>
    </row>
    <row r="204" spans="20:22" ht="10.5" customHeight="1" x14ac:dyDescent="0.15">
      <c r="T204" s="18"/>
      <c r="U204" s="10" t="str">
        <f>Results!D203</f>
        <v>% Families accessing Family and Community Support Services, 2012/13</v>
      </c>
      <c r="V204" s="18"/>
    </row>
    <row r="205" spans="20:22" ht="10.5" customHeight="1" x14ac:dyDescent="0.15">
      <c r="T205" s="18"/>
      <c r="U205" s="10">
        <f>Results!D204</f>
        <v>0</v>
      </c>
      <c r="V205" s="18"/>
    </row>
    <row r="206" spans="20:22" ht="10.5" customHeight="1" x14ac:dyDescent="0.15">
      <c r="T206" s="18"/>
      <c r="U206" s="10">
        <f>Results!D205</f>
        <v>0</v>
      </c>
      <c r="V206" s="18"/>
    </row>
    <row r="207" spans="20:22" ht="10.5" customHeight="1" x14ac:dyDescent="0.15">
      <c r="T207" s="18"/>
      <c r="U207" s="10">
        <f>Results!D206</f>
        <v>0</v>
      </c>
      <c r="V207" s="18"/>
    </row>
    <row r="208" spans="20:22" ht="10.5" customHeight="1" x14ac:dyDescent="0.15">
      <c r="T208" s="18"/>
      <c r="U208" s="10" t="str">
        <f>Results!D207</f>
        <v>Contact with friends</v>
      </c>
      <c r="V208" s="18"/>
    </row>
    <row r="209" spans="20:22" ht="10.5" customHeight="1" x14ac:dyDescent="0.15">
      <c r="T209" s="18"/>
      <c r="U209" s="10" t="str">
        <f>Results!D208</f>
        <v>Has no close friends or family that they talk to regularly, 2020</v>
      </c>
      <c r="V209" s="18"/>
    </row>
    <row r="210" spans="20:22" ht="10.5" customHeight="1" x14ac:dyDescent="0.15">
      <c r="T210" s="18"/>
      <c r="U210" s="10" t="str">
        <f>Results!D209</f>
        <v>Talk to friends a few times a month or less often, 2020</v>
      </c>
      <c r="V210" s="18"/>
    </row>
    <row r="211" spans="20:22" ht="10.5" customHeight="1" x14ac:dyDescent="0.15">
      <c r="T211" s="18"/>
      <c r="U211" s="10">
        <f>Results!D210</f>
        <v>0</v>
      </c>
      <c r="V211" s="18"/>
    </row>
    <row r="212" spans="20:22" ht="10.5" customHeight="1" x14ac:dyDescent="0.15">
      <c r="T212" s="18"/>
      <c r="U212" s="10">
        <f>Results!D211</f>
        <v>0</v>
      </c>
      <c r="V212" s="18"/>
    </row>
    <row r="213" spans="20:22" ht="10.5" customHeight="1" x14ac:dyDescent="0.15">
      <c r="T213" s="18"/>
      <c r="U213" s="10" t="str">
        <f>Results!D212</f>
        <v>WIDER COMMUNITY</v>
      </c>
      <c r="V213" s="18"/>
    </row>
    <row r="214" spans="20:22" ht="10.5" customHeight="1" x14ac:dyDescent="0.15">
      <c r="T214" s="18"/>
      <c r="U214" s="10" t="str">
        <f>Results!D213</f>
        <v>Perceptions of their community</v>
      </c>
      <c r="V214" s="18"/>
    </row>
    <row r="215" spans="20:22" ht="10.5" customHeight="1" x14ac:dyDescent="0.15">
      <c r="T215" s="18"/>
      <c r="U215" s="10" t="str">
        <f>Results!D214</f>
        <v>Feeling of Trust: most people could be trusted 'never' or 'not often', 2020</v>
      </c>
      <c r="V215" s="18"/>
    </row>
    <row r="216" spans="20:22" ht="10.5" customHeight="1" x14ac:dyDescent="0.15">
      <c r="T216" s="18"/>
      <c r="U216" s="10" t="str">
        <f>Results!D215</f>
        <v>Perceptions of neighborhood – people are willing to help each other: 2015</v>
      </c>
      <c r="V216" s="18"/>
    </row>
    <row r="217" spans="20:22" ht="10.5" customHeight="1" x14ac:dyDescent="0.15">
      <c r="T217" s="18"/>
      <c r="U217" s="10" t="str">
        <f>Results!D216</f>
        <v>Perceptions of neighborhood – this is a close-knit neighborhood: 2015</v>
      </c>
      <c r="V217" s="18"/>
    </row>
    <row r="218" spans="20:22" ht="10.5" customHeight="1" x14ac:dyDescent="0.15">
      <c r="T218" s="18"/>
      <c r="U218" s="10">
        <f>Results!D217</f>
        <v>0</v>
      </c>
      <c r="V218" s="18"/>
    </row>
    <row r="219" spans="20:22" ht="10.5" customHeight="1" x14ac:dyDescent="0.15">
      <c r="T219" s="18"/>
      <c r="U219" s="10">
        <f>Results!D218</f>
        <v>0</v>
      </c>
      <c r="V219" s="18"/>
    </row>
    <row r="220" spans="20:22" ht="10.5" customHeight="1" x14ac:dyDescent="0.15">
      <c r="T220" s="18"/>
      <c r="U220" s="10" t="str">
        <f>Results!D219</f>
        <v>Engagement in local activities</v>
      </c>
      <c r="V220" s="18"/>
    </row>
    <row r="221" spans="20:22" ht="10.5" customHeight="1" x14ac:dyDescent="0.15">
      <c r="T221" s="18"/>
      <c r="U221" s="10" t="str">
        <f>Results!D220</f>
        <v>% Adults who volunteer at least once per month, 2012</v>
      </c>
      <c r="V221" s="18"/>
    </row>
    <row r="222" spans="20:22" ht="10.5" customHeight="1" x14ac:dyDescent="0.15">
      <c r="T222" s="18"/>
      <c r="U222" s="10" t="str">
        <f>Results!D221</f>
        <v>% Adults who had participated in citizen engagement activities in the previous year, 2012</v>
      </c>
      <c r="V222" s="18"/>
    </row>
    <row r="223" spans="20:22" ht="10.5" customHeight="1" x14ac:dyDescent="0.15">
      <c r="T223" s="18"/>
      <c r="U223" s="10">
        <f>Results!D222</f>
        <v>0</v>
      </c>
      <c r="V223" s="18"/>
    </row>
    <row r="224" spans="20:22" ht="10.5" customHeight="1" x14ac:dyDescent="0.15">
      <c r="T224" s="18"/>
      <c r="U224" s="10">
        <f>Results!D223</f>
        <v>0</v>
      </c>
      <c r="V224" s="18"/>
    </row>
    <row r="225" spans="20:22" ht="10.5" customHeight="1" x14ac:dyDescent="0.15">
      <c r="T225" s="18"/>
      <c r="U225" s="10" t="str">
        <f>Results!D224</f>
        <v>Sense of empowerment within the community</v>
      </c>
      <c r="V225" s="18"/>
    </row>
    <row r="226" spans="20:22" ht="10.5" customHeight="1" x14ac:dyDescent="0.15">
      <c r="T226" s="18"/>
      <c r="U226" s="10" t="str">
        <f>Results!D225</f>
        <v>I feel valued by society: 'never' or 'not often', 2020</v>
      </c>
      <c r="V226" s="18"/>
    </row>
    <row r="227" spans="20:22" ht="10.5" customHeight="1" x14ac:dyDescent="0.15">
      <c r="T227" s="18"/>
      <c r="U227" s="10" t="str">
        <f>Results!D226</f>
        <v>% Adults who feel they have opportunities to have a real say on issues that are important, 2008</v>
      </c>
      <c r="V227" s="18"/>
    </row>
    <row r="228" spans="20:22" ht="10.5" customHeight="1" x14ac:dyDescent="0.15">
      <c r="T228" s="18"/>
      <c r="U228" s="10" t="str">
        <f>Results!D227</f>
        <v>% Adults who agree that they are able to vote for a trustworthy political candidate</v>
      </c>
      <c r="V228" s="18"/>
    </row>
    <row r="229" spans="20:22" ht="10.5" customHeight="1" x14ac:dyDescent="0.15">
      <c r="T229" s="18"/>
      <c r="U229" s="10" t="str">
        <f>Results!D228</f>
        <v>% Adults who feel valued by society, 2008</v>
      </c>
      <c r="V229" s="18"/>
    </row>
    <row r="230" spans="20:22" ht="10.5" customHeight="1" x14ac:dyDescent="0.15">
      <c r="T230" s="18"/>
      <c r="U230" s="10">
        <f>Results!D229</f>
        <v>0</v>
      </c>
      <c r="V230" s="18"/>
    </row>
    <row r="231" spans="20:22" ht="10.5" customHeight="1" x14ac:dyDescent="0.15">
      <c r="T231" s="18"/>
      <c r="U231" s="10">
        <f>Results!D230</f>
        <v>0</v>
      </c>
      <c r="V231" s="18"/>
    </row>
    <row r="232" spans="20:22" ht="10.5" customHeight="1" x14ac:dyDescent="0.15">
      <c r="T232" s="18"/>
      <c r="U232" s="10" t="str">
        <f>Results!D231</f>
        <v>Multiculturalism &amp; Discrimination</v>
      </c>
      <c r="V232" s="18"/>
    </row>
    <row r="233" spans="20:22" ht="10.5" customHeight="1" x14ac:dyDescent="0.15">
      <c r="T233" s="18"/>
      <c r="U233" s="10" t="str">
        <f>Results!D232</f>
        <v>Multiculturalism makes life in your area better: 'No' or 'Not often' 2023</v>
      </c>
      <c r="V233" s="18"/>
    </row>
    <row r="234" spans="20:22" ht="10.5" customHeight="1" x14ac:dyDescent="0.15">
      <c r="T234" s="18"/>
      <c r="U234" s="10" t="str">
        <f>Results!D233</f>
        <v>Multiculturalism makes life in your area better 'never' or 'not often', 2020</v>
      </c>
      <c r="V234" s="18"/>
    </row>
    <row r="235" spans="20:22" ht="10.5" customHeight="1" x14ac:dyDescent="0.15">
      <c r="T235" s="18"/>
      <c r="U235" s="10" t="str">
        <f>Results!D234</f>
        <v>Experienced discrimination: "In the past 12 months, have you experienced discrimination or have been treated unfairly by others?  2023</v>
      </c>
      <c r="V235" s="18"/>
    </row>
    <row r="236" spans="20:22" ht="10.5" customHeight="1" x14ac:dyDescent="0.15">
      <c r="T236" s="18"/>
      <c r="U236" s="10">
        <f>Results!D235</f>
        <v>0</v>
      </c>
      <c r="V236" s="18"/>
    </row>
    <row r="237" spans="20:22" ht="10.5" customHeight="1" x14ac:dyDescent="0.15">
      <c r="T237" s="18"/>
      <c r="U237" s="10">
        <f>Results!D236</f>
        <v>0</v>
      </c>
      <c r="V237" s="18"/>
    </row>
    <row r="238" spans="20:22" ht="10.5" customHeight="1" x14ac:dyDescent="0.15">
      <c r="T238" s="18"/>
      <c r="U238" s="10" t="str">
        <f>Results!D237</f>
        <v>GENDER EQUITY &amp; FAMILY VIOLENCE</v>
      </c>
      <c r="V238" s="18"/>
    </row>
    <row r="239" spans="20:22" ht="10.5" customHeight="1" x14ac:dyDescent="0.15">
      <c r="T239" s="18"/>
      <c r="U239" s="10" t="str">
        <f>Results!D238</f>
        <v>Low gender equality score 2012</v>
      </c>
      <c r="V239" s="18"/>
    </row>
    <row r="240" spans="20:22" ht="10.5" customHeight="1" x14ac:dyDescent="0.15">
      <c r="T240" s="18"/>
      <c r="U240" s="10" t="str">
        <f>Results!D239</f>
        <v>% Adults who state that they would be prepared to intervene in a situation of domestic violence 2012</v>
      </c>
      <c r="V240" s="18"/>
    </row>
    <row r="241" spans="20:22" ht="10.5" customHeight="1" x14ac:dyDescent="0.15">
      <c r="T241" s="18"/>
      <c r="U241" s="10">
        <f>Results!D240</f>
        <v>0</v>
      </c>
      <c r="V241" s="18"/>
    </row>
    <row r="242" spans="20:22" ht="10.5" customHeight="1" x14ac:dyDescent="0.15">
      <c r="T242" s="18"/>
      <c r="U242" s="10">
        <f>Results!D241</f>
        <v>0</v>
      </c>
      <c r="V242" s="18"/>
    </row>
    <row r="243" spans="20:22" ht="10.5" customHeight="1" x14ac:dyDescent="0.15">
      <c r="T243" s="18"/>
      <c r="U243" s="10" t="str">
        <f>Results!D242</f>
        <v>SERVICE USE &amp; ACCESS</v>
      </c>
      <c r="V243" s="18"/>
    </row>
    <row r="244" spans="20:22" ht="10.5" customHeight="1" x14ac:dyDescent="0.15">
      <c r="T244" s="18"/>
      <c r="U244" s="10" t="str">
        <f>Results!D243</f>
        <v>Aged care</v>
      </c>
      <c r="V244" s="18"/>
    </row>
    <row r="245" spans="20:22" ht="10.5" customHeight="1" x14ac:dyDescent="0.15">
      <c r="T245" s="18"/>
      <c r="U245" s="10" t="str">
        <f>Results!D244</f>
        <v>Aged care High-Care beds, 2014</v>
      </c>
      <c r="V245" s="18"/>
    </row>
    <row r="246" spans="20:22" ht="10.5" customHeight="1" x14ac:dyDescent="0.15">
      <c r="T246" s="18"/>
      <c r="U246" s="10" t="str">
        <f>Results!D245</f>
        <v>Aged care Low-Care beds, 2014</v>
      </c>
      <c r="V246" s="18"/>
    </row>
    <row r="247" spans="20:22" ht="10.5" customHeight="1" x14ac:dyDescent="0.15">
      <c r="T247" s="18"/>
      <c r="U247" s="10" t="str">
        <f>Results!D246</f>
        <v>HACC clients aged 0-64 per 1,000 HACC target pop, 2014</v>
      </c>
      <c r="V247" s="18"/>
    </row>
    <row r="248" spans="20:22" ht="10.5" customHeight="1" x14ac:dyDescent="0.15">
      <c r="T248" s="18"/>
      <c r="U248" s="10" t="str">
        <f>Results!D247</f>
        <v>HACC clients aged 65+ per 1,000 HACC target pop, 2014</v>
      </c>
      <c r="V248" s="18"/>
    </row>
    <row r="249" spans="20:22" ht="10.5" customHeight="1" x14ac:dyDescent="0.15">
      <c r="T249" s="18"/>
      <c r="U249" s="10">
        <f>Results!D248</f>
        <v>0</v>
      </c>
      <c r="V249" s="18"/>
    </row>
    <row r="250" spans="20:22" ht="10.5" customHeight="1" x14ac:dyDescent="0.15">
      <c r="T250" s="18"/>
      <c r="U250" s="10">
        <f>Results!D249</f>
        <v>0</v>
      </c>
      <c r="V250" s="18"/>
    </row>
    <row r="251" spans="20:22" ht="10.5" customHeight="1" x14ac:dyDescent="0.15">
      <c r="T251" s="18"/>
      <c r="U251" s="10" t="str">
        <f>Results!D250</f>
        <v>General health treatment or access</v>
      </c>
      <c r="V251" s="18"/>
    </row>
    <row r="252" spans="20:22" ht="10.5" customHeight="1" x14ac:dyDescent="0.15">
      <c r="T252" s="18"/>
      <c r="U252" s="10" t="str">
        <f>Results!D251</f>
        <v>adults in Victoria who were unable to see a GP when needed in the past 12 months 2023</v>
      </c>
      <c r="V252" s="18"/>
    </row>
    <row r="253" spans="20:22" ht="10.5" customHeight="1" x14ac:dyDescent="0.15">
      <c r="T253" s="18"/>
      <c r="U253" s="10" t="str">
        <f>Results!D252</f>
        <v>Proportion (%) of adults who were unable to access a GP when needed in the past year, by main reason: cost 2023</v>
      </c>
      <c r="V253" s="18"/>
    </row>
    <row r="254" spans="20:22" ht="10.5" customHeight="1" x14ac:dyDescent="0.15">
      <c r="T254" s="18"/>
      <c r="U254" s="10" t="str">
        <f>Results!D253</f>
        <v>Proportion (%) of adults who were unable to access a GP when needed in the past year, by main reason: Couldn't get an appt 2023</v>
      </c>
      <c r="V254" s="18"/>
    </row>
    <row r="255" spans="20:22" ht="10.5" customHeight="1" x14ac:dyDescent="0.15">
      <c r="T255" s="18"/>
      <c r="U255" s="10">
        <f>Results!D254</f>
        <v>0</v>
      </c>
      <c r="V255" s="18"/>
    </row>
    <row r="256" spans="20:22" ht="10.5" customHeight="1" x14ac:dyDescent="0.15">
      <c r="T256" s="18"/>
      <c r="U256" s="10">
        <f>Results!D255</f>
        <v>0</v>
      </c>
      <c r="V256" s="18"/>
    </row>
    <row r="257" spans="20:22" ht="10.5" customHeight="1" x14ac:dyDescent="0.15">
      <c r="T257" s="18"/>
      <c r="U257" s="10" t="str">
        <f>Results!D256</f>
        <v>Dental health treatment</v>
      </c>
      <c r="V257" s="18"/>
    </row>
    <row r="258" spans="20:22" ht="10.5" customHeight="1" x14ac:dyDescent="0.15">
      <c r="T258" s="18"/>
      <c r="U258" s="10" t="str">
        <f>Results!D257</f>
        <v>Fair' or 'Poor' dental health 2023</v>
      </c>
      <c r="V258" s="18"/>
    </row>
    <row r="259" spans="20:22" ht="10.5" customHeight="1" x14ac:dyDescent="0.15">
      <c r="T259" s="18"/>
      <c r="U259" s="10" t="str">
        <f>Results!D258</f>
        <v>Avoided or delayed dental care due to the cost 2023</v>
      </c>
      <c r="V259" s="18"/>
    </row>
    <row r="260" spans="20:22" ht="10.5" customHeight="1" x14ac:dyDescent="0.15">
      <c r="T260" s="18"/>
      <c r="U260" s="10">
        <f>Results!D259</f>
        <v>0</v>
      </c>
      <c r="V260" s="18"/>
    </row>
    <row r="261" spans="20:22" ht="10.5" customHeight="1" x14ac:dyDescent="0.15">
      <c r="T261" s="18"/>
      <c r="U261" s="10">
        <f>Results!D260</f>
        <v>0</v>
      </c>
      <c r="V261" s="18"/>
    </row>
    <row r="262" spans="20:22" ht="10.5" customHeight="1" x14ac:dyDescent="0.15">
      <c r="T262" s="18"/>
      <c r="U262" s="10" t="str">
        <f>Results!D261</f>
        <v>Health insurance</v>
      </c>
      <c r="V262" s="18"/>
    </row>
    <row r="263" spans="20:22" ht="10.5" customHeight="1" x14ac:dyDescent="0.15">
      <c r="T263" s="18"/>
      <c r="U263" s="10" t="str">
        <f>Results!D262</f>
        <v>Hold private health insurance 2023</v>
      </c>
      <c r="V263" s="18"/>
    </row>
    <row r="264" spans="20:22" ht="10.5" customHeight="1" x14ac:dyDescent="0.15">
      <c r="T264" s="18"/>
      <c r="U264" s="10">
        <f>Results!D263</f>
        <v>0</v>
      </c>
      <c r="V264" s="18"/>
    </row>
    <row r="265" spans="20:22" ht="10.5" customHeight="1" x14ac:dyDescent="0.15">
      <c r="T265" s="18"/>
      <c r="U265" s="10">
        <f>Results!D264</f>
        <v>0</v>
      </c>
      <c r="V265" s="18"/>
    </row>
    <row r="266" spans="20:22" ht="10.5" customHeight="1" x14ac:dyDescent="0.15">
      <c r="T266" s="18"/>
      <c r="U266" s="10" t="str">
        <f>Results!D265</f>
        <v>ARTS AND CULTURE</v>
      </c>
      <c r="V266" s="18"/>
    </row>
    <row r="267" spans="20:22" ht="10.5" customHeight="1" x14ac:dyDescent="0.15">
      <c r="T267" s="18"/>
      <c r="U267" s="10" t="str">
        <f>Results!D266</f>
        <v>% Adults who are attended arts activities or events in the last 3 months, 2012</v>
      </c>
      <c r="V267" s="18"/>
    </row>
    <row r="268" spans="20:22" ht="10.5" customHeight="1" x14ac:dyDescent="0.15">
      <c r="T268" s="18"/>
      <c r="U268" s="10" t="str">
        <f>Results!D267</f>
        <v>% Adults who are made or created art or crafts in the last 3 months, 2012</v>
      </c>
      <c r="V268" s="18"/>
    </row>
    <row r="269" spans="20:22" ht="10.5" customHeight="1" x14ac:dyDescent="0.15">
      <c r="T269" s="18"/>
      <c r="U269" s="10" t="str">
        <f>Results!D268</f>
        <v>% Adults who participated in arts and related activities in the last month</v>
      </c>
      <c r="V269" s="18"/>
    </row>
    <row r="270" spans="20:22" ht="10.5" customHeight="1" x14ac:dyDescent="0.15">
      <c r="T270" s="18"/>
      <c r="U270" s="10">
        <f>Results!D269</f>
        <v>0</v>
      </c>
      <c r="V270" s="18"/>
    </row>
    <row r="271" spans="20:22" ht="10.5" customHeight="1" x14ac:dyDescent="0.15">
      <c r="T271" s="18"/>
      <c r="U271" s="10">
        <f>Results!D270</f>
        <v>0</v>
      </c>
      <c r="V271" s="18"/>
    </row>
    <row r="272" spans="20:22" ht="10.5" customHeight="1" x14ac:dyDescent="0.15">
      <c r="T272" s="18"/>
      <c r="U272" s="10" t="str">
        <f>Results!D271</f>
        <v>CRIME &amp; SAFETY</v>
      </c>
      <c r="V272" s="18"/>
    </row>
    <row r="273" spans="20:22" ht="10.5" customHeight="1" x14ac:dyDescent="0.15">
      <c r="T273" s="18"/>
      <c r="U273" s="10" t="str">
        <f>Results!D272</f>
        <v>% Adults who feel safe walking alone during day: 2015</v>
      </c>
      <c r="V273" s="18"/>
    </row>
    <row r="274" spans="20:22" ht="10.5" customHeight="1" x14ac:dyDescent="0.15">
      <c r="T274" s="18"/>
      <c r="U274" s="10" t="str">
        <f>Results!D273</f>
        <v>% Adults who feel safe walking alone during night: 2015</v>
      </c>
      <c r="V274" s="18"/>
    </row>
    <row r="275" spans="20:22" ht="10.5" customHeight="1" x14ac:dyDescent="0.15">
      <c r="T275" s="18"/>
      <c r="U275" s="10" t="str">
        <f>Results!D274</f>
        <v>Crime where the offender was aged 0-17 (rate per 1,000 children and young people) 2014/15</v>
      </c>
      <c r="V275" s="18"/>
    </row>
    <row r="276" spans="20:22" ht="10.5" customHeight="1" x14ac:dyDescent="0.15">
      <c r="T276" s="18"/>
      <c r="U276" s="10" t="str">
        <f>Results!D275</f>
        <v>Crime where the victim was a 0-17, per 1000 children, 2014/15</v>
      </c>
      <c r="V276" s="18"/>
    </row>
    <row r="277" spans="20:22" ht="10.5" customHeight="1" x14ac:dyDescent="0.15">
      <c r="T277" s="18"/>
      <c r="U277" s="10">
        <f>Results!D276</f>
        <v>0</v>
      </c>
      <c r="V277" s="18"/>
    </row>
    <row r="278" spans="20:22" ht="10.5" customHeight="1" x14ac:dyDescent="0.15">
      <c r="T278" s="18"/>
      <c r="U278" s="10">
        <f>Results!D277</f>
        <v>0</v>
      </c>
      <c r="V278" s="18"/>
    </row>
    <row r="279" spans="20:22" ht="10.5" customHeight="1" x14ac:dyDescent="0.15">
      <c r="T279" s="18"/>
      <c r="U279" s="10" t="str">
        <f>Results!D278</f>
        <v>TRANSPORT</v>
      </c>
      <c r="V279" s="18"/>
    </row>
    <row r="280" spans="20:22" ht="10.5" customHeight="1" x14ac:dyDescent="0.15">
      <c r="T280" s="18"/>
      <c r="U280" s="10" t="str">
        <f>Results!D279</f>
        <v>% Adults who experience a long commute (≥2 hours per day)</v>
      </c>
      <c r="V280" s="18"/>
    </row>
    <row r="281" spans="20:22" ht="10.5" customHeight="1" x14ac:dyDescent="0.15">
      <c r="T281" s="18"/>
      <c r="U281" s="10" t="str">
        <f>Results!D280</f>
        <v>Days Cycled for Transport, for trips longer than 10 mins, in past week - NONE, adults: 2014</v>
      </c>
      <c r="V281" s="18"/>
    </row>
    <row r="282" spans="20:22" ht="10.5" customHeight="1" x14ac:dyDescent="0.15">
      <c r="T282" s="18"/>
      <c r="U282" s="10" t="str">
        <f>Results!D281</f>
        <v>Days walked for Transport, for trips longer than 10 mins, in past week - 4 or more days, adults: 2014</v>
      </c>
      <c r="V282" s="18"/>
    </row>
    <row r="283" spans="20:22" ht="10.5" customHeight="1" x14ac:dyDescent="0.15">
      <c r="T283" s="18"/>
      <c r="U283" s="10">
        <f>Results!D282</f>
        <v>0</v>
      </c>
      <c r="V283" s="18"/>
    </row>
    <row r="284" spans="20:22" ht="10.5" customHeight="1" x14ac:dyDescent="0.15">
      <c r="T284" s="18"/>
      <c r="U284" s="10">
        <f>Results!D283</f>
        <v>0</v>
      </c>
      <c r="V284" s="18"/>
    </row>
    <row r="285" spans="20:22" ht="10.5" customHeight="1" x14ac:dyDescent="0.15">
      <c r="T285" s="18"/>
      <c r="U285" s="10" t="str">
        <f>Results!D284</f>
        <v>ENVIRONMENT</v>
      </c>
      <c r="V285" s="18"/>
    </row>
    <row r="286" spans="20:22" ht="10.5" customHeight="1" x14ac:dyDescent="0.15">
      <c r="T286" s="18"/>
      <c r="U286" s="10" t="str">
        <f>Results!D285</f>
        <v>% Adults who feel that their neighborhood features 'good facilities and services like shops, childcare, schools, libraries', 2008</v>
      </c>
      <c r="V286" s="18"/>
    </row>
    <row r="287" spans="20:22" ht="10.5" customHeight="1" x14ac:dyDescent="0.15">
      <c r="T287" s="18"/>
      <c r="U287" s="10" t="str">
        <f>Results!D286</f>
        <v>% Adults who feel that their neighborhood 'Is a pleasant environment, nice streets, well-planned, open spaces', 2008</v>
      </c>
      <c r="V287" s="18"/>
    </row>
    <row r="288" spans="20:22" ht="10.5" customHeight="1" x14ac:dyDescent="0.15">
      <c r="T288" s="18"/>
      <c r="U288" s="10" t="str">
        <f>Results!D287</f>
        <v>Kilograms of waste disposed of each week,  per household, 2010-11</v>
      </c>
      <c r="V288" s="18"/>
    </row>
    <row r="289" spans="20:22" ht="10.5" customHeight="1" x14ac:dyDescent="0.15">
      <c r="T289" s="18"/>
      <c r="U289" s="10" t="str">
        <f>Results!D288</f>
        <v>Tree Canopy Cover, 2014</v>
      </c>
      <c r="V289" s="18"/>
    </row>
    <row r="290" spans="20:22" ht="10.5" customHeight="1" x14ac:dyDescent="0.15">
      <c r="T290" s="18"/>
      <c r="U290" s="10">
        <f>Results!D289</f>
        <v>0</v>
      </c>
      <c r="V290" s="18"/>
    </row>
    <row r="291" spans="20:22" ht="10.5" customHeight="1" x14ac:dyDescent="0.15">
      <c r="T291" s="18"/>
      <c r="U291" s="10">
        <f>Results!D290</f>
        <v>0</v>
      </c>
      <c r="V291" s="18"/>
    </row>
    <row r="292" spans="20:22" ht="10.5" customHeight="1" x14ac:dyDescent="0.15">
      <c r="T292" s="18"/>
      <c r="U292" s="10" t="str">
        <f>Results!D291</f>
        <v>HEALTH SURVEILLANCE</v>
      </c>
      <c r="V292" s="18"/>
    </row>
    <row r="293" spans="20:22" ht="10.5" customHeight="1" x14ac:dyDescent="0.15">
      <c r="T293" s="18"/>
      <c r="U293" s="10" t="str">
        <f>Results!D292</f>
        <v>Blood pressure check past year, 2017</v>
      </c>
      <c r="V293" s="18"/>
    </row>
    <row r="294" spans="20:22" ht="10.5" customHeight="1" x14ac:dyDescent="0.15">
      <c r="T294" s="18"/>
      <c r="U294" s="10" t="str">
        <f>Results!D293</f>
        <v>Blood lipids check past year, 2017</v>
      </c>
      <c r="V294" s="18"/>
    </row>
    <row r="295" spans="20:22" ht="10.5" customHeight="1" x14ac:dyDescent="0.15">
      <c r="T295" s="18"/>
      <c r="U295" s="10" t="str">
        <f>Results!D294</f>
        <v>Blood glucose check past year, 2017</v>
      </c>
      <c r="V295" s="18"/>
    </row>
    <row r="296" spans="20:22" ht="10.5" customHeight="1" x14ac:dyDescent="0.15">
      <c r="T296" s="18"/>
      <c r="U296" s="10" t="str">
        <f>Results!D295</f>
        <v>Mammogram in the past 2 years past year, 2017</v>
      </c>
      <c r="V296" s="18"/>
    </row>
    <row r="297" spans="20:22" ht="10.5" customHeight="1" x14ac:dyDescent="0.15">
      <c r="T297" s="18"/>
      <c r="U297" s="10" t="str">
        <f>Results!D296</f>
        <v>Proportion (%) of adults who were unable to access a GP when needed in the past year, by main reason: cost 2023</v>
      </c>
      <c r="V297" s="18"/>
    </row>
    <row r="298" spans="20:22" ht="10.5" customHeight="1" x14ac:dyDescent="0.15">
      <c r="T298" s="18"/>
      <c r="U298" s="10" t="str">
        <f>Results!D297</f>
        <v>Proportion (%) of adults who were unable to access a GP when needed in the past year, by main reason: Couldn't get an appt 2023</v>
      </c>
      <c r="V298" s="18"/>
    </row>
    <row r="299" spans="20:22" ht="10.5" customHeight="1" x14ac:dyDescent="0.15">
      <c r="T299" s="18"/>
      <c r="U299" s="10" t="str">
        <f>Results!D298</f>
        <v>Hold private health insurance 2023</v>
      </c>
      <c r="V299" s="18"/>
    </row>
    <row r="300" spans="20:22" ht="10.5" customHeight="1" x14ac:dyDescent="0.15">
      <c r="T300" s="18"/>
      <c r="U300" s="10">
        <f>Results!D299</f>
        <v>0</v>
      </c>
      <c r="V300" s="18"/>
    </row>
    <row r="301" spans="20:22" ht="10.5" customHeight="1" x14ac:dyDescent="0.15">
      <c r="T301" s="18"/>
      <c r="U301" s="10">
        <f>Results!D300</f>
        <v>0</v>
      </c>
      <c r="V301" s="18"/>
    </row>
    <row r="302" spans="20:22" ht="10.5" customHeight="1" x14ac:dyDescent="0.15">
      <c r="T302" s="18"/>
      <c r="U302" s="10">
        <f>Results!D301</f>
        <v>0</v>
      </c>
      <c r="V302" s="18"/>
    </row>
    <row r="303" spans="20:22" ht="10.5" customHeight="1" x14ac:dyDescent="0.15">
      <c r="T303" s="18"/>
      <c r="U303" s="10">
        <f>Results!D302</f>
        <v>0</v>
      </c>
      <c r="V303" s="18"/>
    </row>
    <row r="304" spans="20:22" ht="10.5" customHeight="1" x14ac:dyDescent="0.15">
      <c r="T304" s="18"/>
      <c r="U304" s="10">
        <f>Results!D303</f>
        <v>0</v>
      </c>
      <c r="V304" s="18"/>
    </row>
    <row r="305" spans="20:22" ht="10.5" customHeight="1" x14ac:dyDescent="0.15">
      <c r="T305" s="18"/>
      <c r="U305" s="10">
        <f>Results!D304</f>
        <v>0</v>
      </c>
      <c r="V305" s="18"/>
    </row>
    <row r="306" spans="20:22" ht="10.5" customHeight="1" x14ac:dyDescent="0.15">
      <c r="T306" s="18"/>
      <c r="U306" s="10">
        <f>Results!D305</f>
        <v>0</v>
      </c>
      <c r="V306" s="18"/>
    </row>
    <row r="307" spans="20:22" ht="10.5" customHeight="1" x14ac:dyDescent="0.15">
      <c r="T307" s="18"/>
      <c r="U307" s="10">
        <f>Results!D306</f>
        <v>0</v>
      </c>
      <c r="V307" s="18"/>
    </row>
    <row r="308" spans="20:22" ht="10.5" customHeight="1" x14ac:dyDescent="0.15">
      <c r="T308" s="18"/>
      <c r="U308" s="10">
        <f>Results!D307</f>
        <v>0</v>
      </c>
      <c r="V308" s="18"/>
    </row>
    <row r="309" spans="20:22" ht="10.5" customHeight="1" x14ac:dyDescent="0.15">
      <c r="T309" s="18"/>
      <c r="U309" s="10">
        <f>Results!D308</f>
        <v>0</v>
      </c>
      <c r="V309" s="18"/>
    </row>
    <row r="310" spans="20:22" ht="10.5" customHeight="1" x14ac:dyDescent="0.15">
      <c r="T310" s="18"/>
      <c r="U310" s="10">
        <f>Results!D309</f>
        <v>0</v>
      </c>
      <c r="V310" s="18"/>
    </row>
    <row r="311" spans="20:22" ht="10.5" customHeight="1" x14ac:dyDescent="0.15">
      <c r="T311" s="18"/>
      <c r="U311" s="10">
        <f>Results!D310</f>
        <v>0</v>
      </c>
      <c r="V311" s="18"/>
    </row>
    <row r="312" spans="20:22" ht="10.5" customHeight="1" x14ac:dyDescent="0.15">
      <c r="T312" s="18"/>
      <c r="U312" s="10" t="str">
        <f>Results!D297</f>
        <v>Proportion (%) of adults who were unable to access a GP when needed in the past year, by main reason: Couldn't get an appt 2023</v>
      </c>
      <c r="V312" s="18"/>
    </row>
    <row r="313" spans="20:22" ht="10.5" customHeight="1" x14ac:dyDescent="0.15">
      <c r="T313" s="18"/>
      <c r="U313" s="10" t="str">
        <f>Results!D298</f>
        <v>Hold private health insurance 2023</v>
      </c>
      <c r="V313" s="18"/>
    </row>
    <row r="314" spans="20:22" ht="10.5" customHeight="1" x14ac:dyDescent="0.15">
      <c r="T314" s="18"/>
      <c r="U314" s="10">
        <f>Results!D299</f>
        <v>0</v>
      </c>
      <c r="V314" s="18"/>
    </row>
    <row r="315" spans="20:22" ht="10.5" customHeight="1" x14ac:dyDescent="0.15">
      <c r="T315" s="18"/>
      <c r="U315" s="10">
        <f>Results!D300</f>
        <v>0</v>
      </c>
      <c r="V315" s="18"/>
    </row>
    <row r="316" spans="20:22" ht="10.5" customHeight="1" x14ac:dyDescent="0.15">
      <c r="T316" s="18"/>
      <c r="U316" s="10">
        <f>Results!D301</f>
        <v>0</v>
      </c>
      <c r="V316" s="18"/>
    </row>
    <row r="317" spans="20:22" ht="10.5" customHeight="1" x14ac:dyDescent="0.15">
      <c r="T317" s="18"/>
      <c r="U317" s="10">
        <f>Results!D302</f>
        <v>0</v>
      </c>
      <c r="V317" s="18"/>
    </row>
    <row r="318" spans="20:22" ht="10.5" customHeight="1" x14ac:dyDescent="0.15">
      <c r="T318" s="18"/>
      <c r="U318" s="10">
        <f>Results!D303</f>
        <v>0</v>
      </c>
      <c r="V318" s="18"/>
    </row>
    <row r="319" spans="20:22" ht="10.5" customHeight="1" x14ac:dyDescent="0.15">
      <c r="T319" s="18"/>
      <c r="U319" s="10">
        <f>Results!D304</f>
        <v>0</v>
      </c>
      <c r="V319" s="18"/>
    </row>
    <row r="320" spans="20:22" ht="10.5" customHeight="1" x14ac:dyDescent="0.15">
      <c r="T320" s="18"/>
      <c r="U320" s="10">
        <f>Results!D305</f>
        <v>0</v>
      </c>
      <c r="V320" s="18"/>
    </row>
    <row r="321" spans="20:22" ht="10.5" customHeight="1" x14ac:dyDescent="0.15">
      <c r="T321" s="18"/>
      <c r="U321" s="10">
        <f>Results!D306</f>
        <v>0</v>
      </c>
      <c r="V321" s="18"/>
    </row>
    <row r="322" spans="20:22" ht="10.5" customHeight="1" x14ac:dyDescent="0.15">
      <c r="T322" s="18"/>
      <c r="U322" s="10">
        <f>Results!D307</f>
        <v>0</v>
      </c>
      <c r="V322" s="18"/>
    </row>
    <row r="323" spans="20:22" ht="10.5" customHeight="1" x14ac:dyDescent="0.15">
      <c r="T323" s="18"/>
      <c r="U323" s="10">
        <f>Results!D308</f>
        <v>0</v>
      </c>
      <c r="V323" s="18"/>
    </row>
    <row r="324" spans="20:22" ht="10.5" customHeight="1" x14ac:dyDescent="0.15">
      <c r="T324" s="18"/>
      <c r="U324" s="9"/>
      <c r="V324" s="18"/>
    </row>
    <row r="325" spans="20:22" ht="10.5" customHeight="1" x14ac:dyDescent="0.15">
      <c r="T325" s="18"/>
      <c r="U325" s="9"/>
      <c r="V325" s="18"/>
    </row>
    <row r="326" spans="20:22" ht="10.5" customHeight="1" x14ac:dyDescent="0.15">
      <c r="T326" s="18"/>
      <c r="U326" s="9"/>
      <c r="V326" s="18"/>
    </row>
    <row r="327" spans="20:22" ht="10.5" customHeight="1" x14ac:dyDescent="0.15">
      <c r="T327" s="18"/>
      <c r="U327" s="9"/>
      <c r="V327" s="18"/>
    </row>
    <row r="328" spans="20:22" ht="10.5" customHeight="1" x14ac:dyDescent="0.15">
      <c r="T328" s="18"/>
      <c r="U328" s="9"/>
      <c r="V328" s="18"/>
    </row>
    <row r="329" spans="20:22" ht="10.5" customHeight="1" x14ac:dyDescent="0.15">
      <c r="T329" s="18"/>
      <c r="U329" s="9"/>
      <c r="V329" s="18"/>
    </row>
    <row r="330" spans="20:22" ht="10.5" customHeight="1" x14ac:dyDescent="0.15">
      <c r="T330" s="18"/>
      <c r="U330" s="9"/>
      <c r="V330" s="18"/>
    </row>
    <row r="331" spans="20:22" ht="10.5" customHeight="1" x14ac:dyDescent="0.15">
      <c r="T331" s="18"/>
      <c r="U331" s="9"/>
      <c r="V331" s="18"/>
    </row>
    <row r="332" spans="20:22" ht="10.5" customHeight="1" x14ac:dyDescent="0.15">
      <c r="T332" s="18"/>
      <c r="U332" s="9"/>
      <c r="V332" s="18"/>
    </row>
    <row r="333" spans="20:22" ht="10.5" customHeight="1" x14ac:dyDescent="0.15">
      <c r="T333" s="18"/>
      <c r="U333" s="9"/>
      <c r="V333" s="18"/>
    </row>
    <row r="334" spans="20:22" ht="10.5" customHeight="1" x14ac:dyDescent="0.15">
      <c r="T334" s="18"/>
      <c r="U334" s="9"/>
      <c r="V334" s="18"/>
    </row>
    <row r="335" spans="20:22" ht="10.5" customHeight="1" x14ac:dyDescent="0.15">
      <c r="T335" s="18"/>
      <c r="U335" s="9"/>
      <c r="V335" s="18"/>
    </row>
    <row r="336" spans="20:22" ht="10.5" customHeight="1" x14ac:dyDescent="0.15">
      <c r="T336" s="18"/>
      <c r="U336" s="9"/>
      <c r="V336" s="18"/>
    </row>
    <row r="337" spans="20:22" ht="10.5" customHeight="1" x14ac:dyDescent="0.15">
      <c r="T337" s="18"/>
      <c r="U337" s="9"/>
      <c r="V337" s="18"/>
    </row>
    <row r="338" spans="20:22" ht="10.5" customHeight="1" x14ac:dyDescent="0.15">
      <c r="T338" s="18"/>
      <c r="U338" s="9"/>
      <c r="V338" s="18"/>
    </row>
    <row r="339" spans="20:22" ht="10.5" customHeight="1" x14ac:dyDescent="0.15">
      <c r="T339" s="18"/>
      <c r="U339" s="9"/>
      <c r="V339" s="18"/>
    </row>
    <row r="340" spans="20:22" ht="10.5" customHeight="1" x14ac:dyDescent="0.15">
      <c r="T340" s="18"/>
      <c r="U340" s="9"/>
      <c r="V340" s="18"/>
    </row>
    <row r="341" spans="20:22" ht="10.5" customHeight="1" x14ac:dyDescent="0.15">
      <c r="T341" s="18"/>
      <c r="U341" s="9"/>
      <c r="V341" s="18"/>
    </row>
    <row r="342" spans="20:22" ht="10.5" customHeight="1" x14ac:dyDescent="0.15">
      <c r="T342" s="18"/>
      <c r="U342" s="9"/>
      <c r="V342" s="18"/>
    </row>
    <row r="343" spans="20:22" ht="10.5" customHeight="1" x14ac:dyDescent="0.15">
      <c r="T343" s="18"/>
      <c r="U343" s="9"/>
      <c r="V343" s="18"/>
    </row>
    <row r="344" spans="20:22" ht="10.5" customHeight="1" x14ac:dyDescent="0.15">
      <c r="T344" s="18"/>
      <c r="U344" s="9"/>
      <c r="V344" s="18"/>
    </row>
    <row r="345" spans="20:22" ht="10.5" customHeight="1" x14ac:dyDescent="0.15">
      <c r="T345" s="18"/>
      <c r="U345" s="9"/>
      <c r="V345" s="18"/>
    </row>
    <row r="346" spans="20:22" ht="10.5" customHeight="1" x14ac:dyDescent="0.15">
      <c r="T346" s="18"/>
      <c r="U346" s="9"/>
      <c r="V346" s="18"/>
    </row>
    <row r="347" spans="20:22" ht="10.5" customHeight="1" x14ac:dyDescent="0.15">
      <c r="T347" s="18"/>
      <c r="U347" s="9"/>
      <c r="V347" s="18"/>
    </row>
    <row r="348" spans="20:22" ht="10.5" customHeight="1" x14ac:dyDescent="0.15">
      <c r="T348" s="18"/>
      <c r="U348" s="9"/>
      <c r="V348" s="18"/>
    </row>
    <row r="349" spans="20:22" ht="10.5" customHeight="1" x14ac:dyDescent="0.15">
      <c r="T349" s="18"/>
      <c r="U349" s="9"/>
      <c r="V349" s="18"/>
    </row>
    <row r="350" spans="20:22" ht="10.5" customHeight="1" x14ac:dyDescent="0.15">
      <c r="T350" s="18"/>
      <c r="U350" s="9"/>
      <c r="V350" s="18"/>
    </row>
    <row r="351" spans="20:22" ht="10.5" customHeight="1" x14ac:dyDescent="0.15">
      <c r="T351" s="18"/>
      <c r="U351" s="9"/>
      <c r="V351" s="18"/>
    </row>
    <row r="352" spans="20:22" ht="10.5" customHeight="1" x14ac:dyDescent="0.15">
      <c r="T352" s="18"/>
      <c r="U352" s="9"/>
      <c r="V352" s="18"/>
    </row>
    <row r="353" spans="20:22" ht="10.5" customHeight="1" x14ac:dyDescent="0.15">
      <c r="T353" s="18"/>
      <c r="U353" s="9"/>
      <c r="V353" s="18"/>
    </row>
    <row r="354" spans="20:22" ht="10.5" customHeight="1" x14ac:dyDescent="0.15">
      <c r="T354" s="18"/>
      <c r="U354" s="9"/>
      <c r="V354" s="18"/>
    </row>
    <row r="355" spans="20:22" ht="10.5" customHeight="1" x14ac:dyDescent="0.15">
      <c r="T355" s="18"/>
      <c r="U355" s="9"/>
      <c r="V355" s="18"/>
    </row>
    <row r="356" spans="20:22" ht="10.5" customHeight="1" x14ac:dyDescent="0.15">
      <c r="T356" s="18"/>
      <c r="U356" s="9"/>
      <c r="V356" s="18"/>
    </row>
    <row r="357" spans="20:22" ht="10.5" customHeight="1" x14ac:dyDescent="0.15">
      <c r="T357" s="18"/>
      <c r="U357" s="9"/>
      <c r="V357" s="18"/>
    </row>
    <row r="358" spans="20:22" ht="10.5" customHeight="1" x14ac:dyDescent="0.15">
      <c r="T358" s="18"/>
      <c r="U358" s="9"/>
      <c r="V358" s="18"/>
    </row>
    <row r="359" spans="20:22" ht="10.5" customHeight="1" x14ac:dyDescent="0.15">
      <c r="T359" s="18"/>
      <c r="U359" s="9"/>
      <c r="V359" s="18"/>
    </row>
    <row r="360" spans="20:22" ht="10.5" customHeight="1" x14ac:dyDescent="0.15">
      <c r="T360" s="18"/>
      <c r="U360" s="9"/>
      <c r="V360" s="18"/>
    </row>
    <row r="361" spans="20:22" ht="10.5" customHeight="1" x14ac:dyDescent="0.15">
      <c r="T361" s="18"/>
      <c r="U361" s="9"/>
      <c r="V361" s="18"/>
    </row>
    <row r="362" spans="20:22" ht="10.5" customHeight="1" x14ac:dyDescent="0.15">
      <c r="T362" s="18"/>
      <c r="U362" s="9"/>
      <c r="V362" s="18"/>
    </row>
    <row r="363" spans="20:22" ht="10.5" customHeight="1" x14ac:dyDescent="0.15">
      <c r="T363" s="18"/>
      <c r="U363" s="9"/>
      <c r="V363" s="18"/>
    </row>
    <row r="364" spans="20:22" ht="10.5" customHeight="1" x14ac:dyDescent="0.15">
      <c r="T364" s="18"/>
      <c r="U364" s="9"/>
      <c r="V364" s="18"/>
    </row>
    <row r="365" spans="20:22" ht="10.5" customHeight="1" x14ac:dyDescent="0.15">
      <c r="T365" s="18"/>
      <c r="U365" s="9"/>
      <c r="V365" s="18"/>
    </row>
    <row r="366" spans="20:22" ht="10.5" customHeight="1" x14ac:dyDescent="0.15">
      <c r="T366" s="18"/>
      <c r="U366" s="9"/>
      <c r="V366" s="18"/>
    </row>
    <row r="367" spans="20:22" ht="10.5" customHeight="1" x14ac:dyDescent="0.15">
      <c r="T367" s="18"/>
      <c r="U367" s="9"/>
      <c r="V367" s="18"/>
    </row>
    <row r="368" spans="20:22" ht="10.5" customHeight="1" x14ac:dyDescent="0.15">
      <c r="T368" s="18"/>
      <c r="U368" s="9"/>
      <c r="V368" s="18"/>
    </row>
    <row r="369" spans="20:22" ht="10.5" customHeight="1" x14ac:dyDescent="0.15">
      <c r="T369" s="18"/>
      <c r="U369" s="9"/>
      <c r="V369" s="18"/>
    </row>
    <row r="370" spans="20:22" ht="10.5" customHeight="1" x14ac:dyDescent="0.15">
      <c r="T370" s="18"/>
      <c r="U370" s="9"/>
      <c r="V370" s="18"/>
    </row>
    <row r="371" spans="20:22" ht="10.5" customHeight="1" x14ac:dyDescent="0.15">
      <c r="T371" s="18"/>
      <c r="U371" s="9"/>
      <c r="V371" s="18"/>
    </row>
    <row r="372" spans="20:22" ht="10.5" customHeight="1" x14ac:dyDescent="0.15">
      <c r="T372" s="18"/>
      <c r="U372" s="9"/>
      <c r="V372" s="18"/>
    </row>
    <row r="373" spans="20:22" ht="10.5" customHeight="1" x14ac:dyDescent="0.15">
      <c r="T373" s="18"/>
      <c r="U373" s="9"/>
      <c r="V373" s="18"/>
    </row>
    <row r="374" spans="20:22" ht="10.5" customHeight="1" x14ac:dyDescent="0.15">
      <c r="T374" s="18"/>
      <c r="U374" s="9"/>
      <c r="V374" s="18"/>
    </row>
    <row r="375" spans="20:22" ht="10.5" customHeight="1" x14ac:dyDescent="0.15">
      <c r="T375" s="18"/>
      <c r="U375" s="9"/>
      <c r="V375" s="18"/>
    </row>
    <row r="376" spans="20:22" ht="10.5" customHeight="1" x14ac:dyDescent="0.15">
      <c r="T376" s="18"/>
      <c r="U376" s="9"/>
      <c r="V376" s="18"/>
    </row>
    <row r="377" spans="20:22" ht="10.5" customHeight="1" x14ac:dyDescent="0.15">
      <c r="T377" s="18"/>
      <c r="U377" s="9"/>
      <c r="V377" s="18"/>
    </row>
    <row r="378" spans="20:22" ht="10.5" customHeight="1" x14ac:dyDescent="0.15">
      <c r="T378" s="18"/>
      <c r="U378" s="9"/>
      <c r="V378" s="18"/>
    </row>
    <row r="379" spans="20:22" ht="10.5" customHeight="1" x14ac:dyDescent="0.15">
      <c r="T379" s="18"/>
      <c r="U379" s="9"/>
      <c r="V379" s="18"/>
    </row>
    <row r="380" spans="20:22" ht="10.5" customHeight="1" x14ac:dyDescent="0.15">
      <c r="T380" s="18"/>
      <c r="U380" s="9"/>
      <c r="V380" s="18"/>
    </row>
    <row r="381" spans="20:22" ht="10.5" customHeight="1" x14ac:dyDescent="0.15">
      <c r="T381" s="18"/>
      <c r="U381" s="9"/>
      <c r="V381" s="18"/>
    </row>
    <row r="382" spans="20:22" ht="10.5" customHeight="1" x14ac:dyDescent="0.15">
      <c r="T382" s="18"/>
      <c r="U382" s="9"/>
      <c r="V382" s="18"/>
    </row>
    <row r="383" spans="20:22" ht="10.5" customHeight="1" x14ac:dyDescent="0.15">
      <c r="T383" s="18"/>
      <c r="U383" s="9"/>
      <c r="V383" s="18"/>
    </row>
    <row r="384" spans="20:22" ht="10.5" customHeight="1" x14ac:dyDescent="0.15">
      <c r="T384" s="18"/>
      <c r="U384" s="9"/>
      <c r="V384" s="18"/>
    </row>
    <row r="385" spans="20:22" ht="10.5" customHeight="1" x14ac:dyDescent="0.15">
      <c r="T385" s="18"/>
      <c r="U385" s="9"/>
      <c r="V385" s="18"/>
    </row>
    <row r="386" spans="20:22" ht="10.5" customHeight="1" x14ac:dyDescent="0.15">
      <c r="T386" s="18"/>
      <c r="U386" s="9"/>
      <c r="V386" s="18"/>
    </row>
    <row r="387" spans="20:22" ht="10.5" customHeight="1" x14ac:dyDescent="0.15">
      <c r="T387" s="18"/>
      <c r="U387" s="9"/>
      <c r="V387" s="18"/>
    </row>
    <row r="388" spans="20:22" ht="10.5" customHeight="1" x14ac:dyDescent="0.15">
      <c r="T388" s="18"/>
      <c r="U388" s="9"/>
      <c r="V388" s="18"/>
    </row>
    <row r="389" spans="20:22" ht="10.5" customHeight="1" x14ac:dyDescent="0.15">
      <c r="T389" s="18"/>
      <c r="U389" s="9"/>
      <c r="V389" s="18"/>
    </row>
    <row r="390" spans="20:22" ht="10.5" customHeight="1" x14ac:dyDescent="0.15">
      <c r="T390" s="18"/>
      <c r="U390" s="9"/>
      <c r="V390" s="18"/>
    </row>
    <row r="391" spans="20:22" ht="10.5" customHeight="1" x14ac:dyDescent="0.15">
      <c r="T391" s="18"/>
      <c r="U391" s="9"/>
      <c r="V391" s="18"/>
    </row>
    <row r="392" spans="20:22" ht="10.5" customHeight="1" x14ac:dyDescent="0.15">
      <c r="T392" s="18"/>
      <c r="U392" s="9"/>
      <c r="V392" s="18"/>
    </row>
    <row r="393" spans="20:22" ht="10.5" customHeight="1" x14ac:dyDescent="0.15">
      <c r="T393" s="18"/>
      <c r="U393" s="9"/>
      <c r="V393" s="18"/>
    </row>
    <row r="394" spans="20:22" ht="10.5" customHeight="1" x14ac:dyDescent="0.15">
      <c r="T394" s="18"/>
      <c r="U394" s="9"/>
      <c r="V394" s="18"/>
    </row>
    <row r="395" spans="20:22" ht="10.5" customHeight="1" x14ac:dyDescent="0.15">
      <c r="T395" s="18"/>
      <c r="U395" s="9"/>
      <c r="V395" s="18"/>
    </row>
    <row r="396" spans="20:22" ht="10.5" customHeight="1" x14ac:dyDescent="0.15">
      <c r="T396" s="18"/>
      <c r="U396" s="9"/>
      <c r="V396" s="18"/>
    </row>
    <row r="397" spans="20:22" ht="10.5" customHeight="1" x14ac:dyDescent="0.15">
      <c r="T397" s="18"/>
      <c r="U397" s="9"/>
      <c r="V397" s="18"/>
    </row>
    <row r="398" spans="20:22" ht="10.5" customHeight="1" x14ac:dyDescent="0.15">
      <c r="T398" s="18"/>
      <c r="U398" s="9"/>
      <c r="V398" s="18"/>
    </row>
    <row r="399" spans="20:22" ht="10.5" customHeight="1" x14ac:dyDescent="0.15">
      <c r="T399" s="18"/>
      <c r="U399" s="9"/>
      <c r="V399" s="18"/>
    </row>
    <row r="400" spans="20:22" ht="10.5" customHeight="1" x14ac:dyDescent="0.15">
      <c r="T400" s="18"/>
      <c r="U400" s="9"/>
      <c r="V400" s="18"/>
    </row>
    <row r="401" spans="20:22" ht="10.5" customHeight="1" x14ac:dyDescent="0.15">
      <c r="T401" s="18"/>
      <c r="U401" s="9"/>
      <c r="V401" s="18"/>
    </row>
    <row r="402" spans="20:22" ht="10.5" customHeight="1" x14ac:dyDescent="0.15">
      <c r="T402" s="18"/>
      <c r="U402" s="9"/>
      <c r="V402" s="18"/>
    </row>
    <row r="403" spans="20:22" ht="10.5" customHeight="1" x14ac:dyDescent="0.15">
      <c r="T403" s="18"/>
      <c r="U403" s="9"/>
      <c r="V403" s="18"/>
    </row>
    <row r="404" spans="20:22" ht="10.5" customHeight="1" x14ac:dyDescent="0.15">
      <c r="T404" s="18"/>
      <c r="U404" s="9"/>
      <c r="V404" s="18"/>
    </row>
    <row r="405" spans="20:22" ht="10.5" customHeight="1" x14ac:dyDescent="0.15">
      <c r="T405" s="18"/>
      <c r="U405" s="9"/>
      <c r="V405" s="18"/>
    </row>
    <row r="406" spans="20:22" ht="10.5" customHeight="1" x14ac:dyDescent="0.15">
      <c r="T406" s="18"/>
      <c r="U406" s="9"/>
      <c r="V406" s="18"/>
    </row>
    <row r="407" spans="20:22" ht="10.5" customHeight="1" x14ac:dyDescent="0.15">
      <c r="T407" s="18"/>
      <c r="U407" s="9"/>
      <c r="V407" s="18"/>
    </row>
    <row r="408" spans="20:22" ht="10.5" customHeight="1" x14ac:dyDescent="0.15">
      <c r="T408" s="18"/>
      <c r="U408" s="9"/>
      <c r="V408" s="18"/>
    </row>
    <row r="409" spans="20:22" ht="10.5" customHeight="1" x14ac:dyDescent="0.15">
      <c r="T409" s="18"/>
      <c r="U409" s="9"/>
      <c r="V409" s="18"/>
    </row>
    <row r="410" spans="20:22" ht="10.5" customHeight="1" x14ac:dyDescent="0.15">
      <c r="T410" s="18"/>
      <c r="U410" s="9"/>
      <c r="V410" s="18"/>
    </row>
    <row r="411" spans="20:22" ht="10.5" customHeight="1" x14ac:dyDescent="0.15">
      <c r="T411" s="18"/>
      <c r="U411" s="9"/>
      <c r="V411" s="18"/>
    </row>
    <row r="412" spans="20:22" ht="10.5" customHeight="1" x14ac:dyDescent="0.15">
      <c r="T412" s="18"/>
      <c r="U412" s="9"/>
      <c r="V412" s="18"/>
    </row>
    <row r="413" spans="20:22" ht="10.5" customHeight="1" x14ac:dyDescent="0.15">
      <c r="T413" s="18"/>
      <c r="U413" s="9"/>
      <c r="V413" s="18"/>
    </row>
    <row r="414" spans="20:22" ht="10.5" customHeight="1" x14ac:dyDescent="0.15">
      <c r="T414" s="18"/>
      <c r="U414" s="9"/>
      <c r="V414" s="18"/>
    </row>
    <row r="415" spans="20:22" ht="10.5" customHeight="1" x14ac:dyDescent="0.15">
      <c r="T415" s="18"/>
      <c r="U415" s="9"/>
      <c r="V415" s="18"/>
    </row>
    <row r="416" spans="20:22" ht="10.5" customHeight="1" x14ac:dyDescent="0.15">
      <c r="T416" s="18"/>
      <c r="U416" s="9"/>
      <c r="V416" s="18"/>
    </row>
    <row r="417" spans="20:22" ht="10.5" customHeight="1" x14ac:dyDescent="0.15">
      <c r="T417" s="18"/>
      <c r="U417" s="9"/>
      <c r="V417" s="18"/>
    </row>
    <row r="418" spans="20:22" ht="10.5" customHeight="1" x14ac:dyDescent="0.15">
      <c r="T418" s="18"/>
      <c r="U418" s="9"/>
      <c r="V418" s="18"/>
    </row>
    <row r="419" spans="20:22" ht="10.5" customHeight="1" x14ac:dyDescent="0.15">
      <c r="T419" s="18"/>
      <c r="U419" s="9"/>
      <c r="V419" s="18"/>
    </row>
    <row r="420" spans="20:22" ht="10.5" customHeight="1" x14ac:dyDescent="0.15">
      <c r="T420" s="18"/>
      <c r="U420" s="9"/>
      <c r="V420" s="18"/>
    </row>
    <row r="421" spans="20:22" ht="10.5" customHeight="1" x14ac:dyDescent="0.15">
      <c r="T421" s="18"/>
      <c r="U421" s="9"/>
      <c r="V421" s="18"/>
    </row>
    <row r="422" spans="20:22" ht="10.5" customHeight="1" x14ac:dyDescent="0.15">
      <c r="T422" s="18"/>
      <c r="U422" s="9"/>
      <c r="V422" s="18"/>
    </row>
    <row r="423" spans="20:22" ht="10.5" customHeight="1" x14ac:dyDescent="0.15">
      <c r="T423" s="18"/>
      <c r="U423" s="9"/>
      <c r="V423" s="18"/>
    </row>
    <row r="424" spans="20:22" ht="10.5" customHeight="1" x14ac:dyDescent="0.15">
      <c r="T424" s="18"/>
      <c r="U424" s="9"/>
      <c r="V424" s="18"/>
    </row>
    <row r="425" spans="20:22" ht="10.5" customHeight="1" x14ac:dyDescent="0.15">
      <c r="T425" s="18"/>
      <c r="U425" s="9"/>
      <c r="V425" s="18"/>
    </row>
    <row r="426" spans="20:22" ht="10.5" customHeight="1" x14ac:dyDescent="0.15">
      <c r="T426" s="18"/>
      <c r="U426" s="9"/>
      <c r="V426" s="18"/>
    </row>
    <row r="427" spans="20:22" ht="10.5" customHeight="1" x14ac:dyDescent="0.15">
      <c r="T427" s="18"/>
      <c r="U427" s="9"/>
      <c r="V427" s="18"/>
    </row>
    <row r="428" spans="20:22" ht="10.5" customHeight="1" x14ac:dyDescent="0.15">
      <c r="T428" s="18"/>
      <c r="U428" s="9"/>
      <c r="V428" s="18"/>
    </row>
    <row r="429" spans="20:22" ht="10.5" customHeight="1" x14ac:dyDescent="0.15">
      <c r="T429" s="18"/>
      <c r="U429" s="9"/>
      <c r="V429" s="18"/>
    </row>
    <row r="430" spans="20:22" ht="10.5" customHeight="1" x14ac:dyDescent="0.15">
      <c r="T430" s="18"/>
      <c r="U430" s="9"/>
      <c r="V430" s="18"/>
    </row>
    <row r="431" spans="20:22" ht="10.5" customHeight="1" x14ac:dyDescent="0.15">
      <c r="T431" s="18"/>
      <c r="U431" s="9"/>
      <c r="V431" s="18"/>
    </row>
    <row r="432" spans="20:22" ht="10.5" customHeight="1" x14ac:dyDescent="0.15">
      <c r="T432" s="18"/>
      <c r="U432" s="9"/>
      <c r="V432" s="18"/>
    </row>
    <row r="433" spans="20:22" ht="10.5" customHeight="1" x14ac:dyDescent="0.15">
      <c r="T433" s="18"/>
      <c r="U433" s="9"/>
      <c r="V433" s="18"/>
    </row>
    <row r="434" spans="20:22" ht="10.5" customHeight="1" x14ac:dyDescent="0.15">
      <c r="T434" s="18"/>
      <c r="U434" s="9"/>
      <c r="V434" s="18"/>
    </row>
    <row r="435" spans="20:22" ht="10.5" customHeight="1" x14ac:dyDescent="0.15">
      <c r="T435" s="18"/>
      <c r="U435" s="9"/>
      <c r="V435" s="18"/>
    </row>
    <row r="436" spans="20:22" ht="10.5" customHeight="1" x14ac:dyDescent="0.15">
      <c r="T436" s="18"/>
      <c r="U436" s="9"/>
      <c r="V436" s="18"/>
    </row>
    <row r="437" spans="20:22" ht="10.5" customHeight="1" x14ac:dyDescent="0.15">
      <c r="T437" s="18"/>
      <c r="U437" s="9"/>
      <c r="V437" s="18"/>
    </row>
    <row r="438" spans="20:22" ht="10.5" customHeight="1" x14ac:dyDescent="0.15">
      <c r="T438" s="18"/>
      <c r="U438" s="9"/>
      <c r="V438" s="18"/>
    </row>
    <row r="439" spans="20:22" ht="10.5" customHeight="1" x14ac:dyDescent="0.15">
      <c r="T439" s="18"/>
      <c r="U439" s="9"/>
      <c r="V439" s="18"/>
    </row>
    <row r="440" spans="20:22" ht="10.5" customHeight="1" x14ac:dyDescent="0.15">
      <c r="T440" s="18"/>
      <c r="U440" s="9"/>
      <c r="V440" s="18"/>
    </row>
    <row r="441" spans="20:22" ht="10.5" customHeight="1" x14ac:dyDescent="0.15">
      <c r="T441" s="18"/>
      <c r="U441" s="9"/>
      <c r="V441" s="18"/>
    </row>
    <row r="442" spans="20:22" ht="10.5" customHeight="1" x14ac:dyDescent="0.15">
      <c r="T442" s="18"/>
      <c r="U442" s="9"/>
      <c r="V442" s="18"/>
    </row>
    <row r="443" spans="20:22" ht="10.5" customHeight="1" x14ac:dyDescent="0.15">
      <c r="T443" s="18"/>
      <c r="U443" s="9"/>
      <c r="V443" s="18"/>
    </row>
    <row r="444" spans="20:22" ht="10.5" customHeight="1" x14ac:dyDescent="0.15">
      <c r="T444" s="18"/>
      <c r="U444" s="9"/>
      <c r="V444" s="18"/>
    </row>
    <row r="445" spans="20:22" ht="10.5" customHeight="1" x14ac:dyDescent="0.15">
      <c r="T445" s="18"/>
      <c r="U445" s="9"/>
      <c r="V445" s="18"/>
    </row>
    <row r="446" spans="20:22" ht="10.5" customHeight="1" x14ac:dyDescent="0.15">
      <c r="T446" s="18"/>
      <c r="U446" s="9"/>
      <c r="V446" s="18"/>
    </row>
    <row r="447" spans="20:22" ht="10.5" customHeight="1" x14ac:dyDescent="0.15">
      <c r="T447" s="18"/>
      <c r="U447" s="9"/>
      <c r="V447" s="18"/>
    </row>
    <row r="448" spans="20:22" ht="10.5" customHeight="1" x14ac:dyDescent="0.15">
      <c r="T448" s="18"/>
      <c r="U448" s="9"/>
      <c r="V448" s="18"/>
    </row>
    <row r="449" spans="20:22" ht="10.5" customHeight="1" x14ac:dyDescent="0.15">
      <c r="T449" s="18"/>
      <c r="U449" s="9"/>
      <c r="V449" s="18"/>
    </row>
    <row r="450" spans="20:22" ht="10.5" customHeight="1" x14ac:dyDescent="0.15">
      <c r="T450" s="18"/>
      <c r="U450" s="9"/>
      <c r="V450" s="18"/>
    </row>
    <row r="451" spans="20:22" ht="10.5" customHeight="1" x14ac:dyDescent="0.15">
      <c r="T451" s="18"/>
      <c r="U451" s="9"/>
      <c r="V451" s="18"/>
    </row>
    <row r="452" spans="20:22" ht="10.5" customHeight="1" x14ac:dyDescent="0.15">
      <c r="T452" s="18"/>
      <c r="U452" s="9"/>
      <c r="V452" s="18"/>
    </row>
    <row r="453" spans="20:22" ht="10.5" customHeight="1" x14ac:dyDescent="0.15">
      <c r="T453" s="18"/>
      <c r="U453" s="9"/>
      <c r="V453" s="18"/>
    </row>
    <row r="454" spans="20:22" ht="10.5" customHeight="1" x14ac:dyDescent="0.15">
      <c r="T454" s="18"/>
      <c r="U454" s="9"/>
      <c r="V454" s="18"/>
    </row>
    <row r="455" spans="20:22" ht="10.5" customHeight="1" x14ac:dyDescent="0.15">
      <c r="T455" s="18"/>
      <c r="U455" s="9"/>
      <c r="V455" s="18"/>
    </row>
    <row r="456" spans="20:22" ht="10.5" customHeight="1" x14ac:dyDescent="0.15">
      <c r="T456" s="18"/>
      <c r="U456" s="9"/>
      <c r="V456" s="18"/>
    </row>
    <row r="457" spans="20:22" ht="10.5" customHeight="1" x14ac:dyDescent="0.15">
      <c r="T457" s="18"/>
      <c r="U457" s="9"/>
      <c r="V457" s="18"/>
    </row>
    <row r="458" spans="20:22" ht="10.5" customHeight="1" x14ac:dyDescent="0.15">
      <c r="T458" s="18"/>
      <c r="U458" s="9"/>
      <c r="V458" s="18"/>
    </row>
    <row r="459" spans="20:22" ht="10.5" customHeight="1" x14ac:dyDescent="0.15">
      <c r="T459" s="18"/>
      <c r="U459" s="9"/>
      <c r="V459" s="18"/>
    </row>
    <row r="460" spans="20:22" ht="10.5" customHeight="1" x14ac:dyDescent="0.15">
      <c r="T460" s="18"/>
      <c r="U460" s="9"/>
      <c r="V460" s="18"/>
    </row>
    <row r="461" spans="20:22" ht="10.5" customHeight="1" x14ac:dyDescent="0.15">
      <c r="T461" s="18"/>
      <c r="U461" s="9"/>
      <c r="V461" s="18"/>
    </row>
    <row r="462" spans="20:22" ht="10.5" customHeight="1" x14ac:dyDescent="0.15">
      <c r="T462" s="18"/>
      <c r="U462" s="9"/>
      <c r="V462" s="18"/>
    </row>
    <row r="463" spans="20:22" ht="10.5" customHeight="1" x14ac:dyDescent="0.15">
      <c r="T463" s="18"/>
      <c r="U463" s="9"/>
      <c r="V463" s="18"/>
    </row>
    <row r="464" spans="20:22" ht="10.5" customHeight="1" x14ac:dyDescent="0.15">
      <c r="T464" s="18"/>
      <c r="U464" s="9"/>
      <c r="V464" s="18"/>
    </row>
    <row r="465" spans="20:22" ht="10.5" customHeight="1" x14ac:dyDescent="0.15">
      <c r="T465" s="18"/>
      <c r="U465" s="9"/>
      <c r="V465" s="18"/>
    </row>
    <row r="466" spans="20:22" ht="10.5" customHeight="1" x14ac:dyDescent="0.15">
      <c r="T466" s="18"/>
      <c r="U466" s="9"/>
      <c r="V466" s="18"/>
    </row>
    <row r="467" spans="20:22" ht="10.5" customHeight="1" x14ac:dyDescent="0.15">
      <c r="T467" s="18"/>
      <c r="U467" s="9"/>
      <c r="V467" s="18"/>
    </row>
    <row r="468" spans="20:22" ht="10.5" customHeight="1" x14ac:dyDescent="0.15">
      <c r="T468" s="18"/>
      <c r="U468" s="9"/>
      <c r="V468" s="18"/>
    </row>
    <row r="469" spans="20:22" ht="10.5" customHeight="1" x14ac:dyDescent="0.15">
      <c r="T469" s="18"/>
      <c r="U469" s="9"/>
      <c r="V469" s="18"/>
    </row>
    <row r="470" spans="20:22" ht="10.5" customHeight="1" x14ac:dyDescent="0.15">
      <c r="T470" s="18"/>
      <c r="U470" s="9"/>
      <c r="V470" s="18"/>
    </row>
    <row r="471" spans="20:22" ht="10.5" customHeight="1" x14ac:dyDescent="0.15">
      <c r="T471" s="18"/>
      <c r="U471" s="9"/>
      <c r="V471" s="18"/>
    </row>
    <row r="472" spans="20:22" ht="10.5" customHeight="1" x14ac:dyDescent="0.15">
      <c r="T472" s="18"/>
      <c r="U472" s="9"/>
      <c r="V472" s="18"/>
    </row>
    <row r="473" spans="20:22" ht="10.5" customHeight="1" x14ac:dyDescent="0.15">
      <c r="T473" s="18"/>
      <c r="U473" s="9"/>
      <c r="V473" s="18"/>
    </row>
    <row r="474" spans="20:22" ht="10.5" customHeight="1" x14ac:dyDescent="0.15">
      <c r="T474" s="18"/>
      <c r="U474" s="9"/>
      <c r="V474" s="18"/>
    </row>
    <row r="475" spans="20:22" ht="10.5" customHeight="1" x14ac:dyDescent="0.15">
      <c r="T475" s="18"/>
      <c r="U475" s="9"/>
      <c r="V475" s="18"/>
    </row>
    <row r="476" spans="20:22" ht="10.5" customHeight="1" x14ac:dyDescent="0.15">
      <c r="T476" s="18"/>
      <c r="U476" s="9"/>
      <c r="V476" s="18"/>
    </row>
    <row r="477" spans="20:22" ht="10.5" customHeight="1" x14ac:dyDescent="0.15">
      <c r="T477" s="18"/>
      <c r="U477" s="9"/>
      <c r="V477" s="18"/>
    </row>
    <row r="478" spans="20:22" ht="10.5" customHeight="1" x14ac:dyDescent="0.15">
      <c r="T478" s="18"/>
      <c r="U478" s="9"/>
      <c r="V478" s="18"/>
    </row>
    <row r="479" spans="20:22" ht="10.5" customHeight="1" x14ac:dyDescent="0.15">
      <c r="T479" s="18"/>
      <c r="U479" s="9"/>
      <c r="V479" s="18"/>
    </row>
    <row r="480" spans="20:22" ht="10.5" customHeight="1" x14ac:dyDescent="0.15">
      <c r="T480" s="18"/>
      <c r="U480" s="9"/>
      <c r="V480" s="18"/>
    </row>
    <row r="481" spans="20:22" ht="10.5" customHeight="1" x14ac:dyDescent="0.15">
      <c r="T481" s="18"/>
      <c r="U481" s="9"/>
      <c r="V481" s="18"/>
    </row>
    <row r="482" spans="20:22" ht="10.5" customHeight="1" x14ac:dyDescent="0.15">
      <c r="T482" s="18"/>
      <c r="U482" s="9"/>
      <c r="V482" s="18"/>
    </row>
    <row r="483" spans="20:22" ht="10.5" customHeight="1" x14ac:dyDescent="0.15">
      <c r="T483" s="18"/>
      <c r="U483" s="9"/>
      <c r="V483" s="18"/>
    </row>
    <row r="484" spans="20:22" ht="10.5" customHeight="1" x14ac:dyDescent="0.15">
      <c r="T484" s="18"/>
      <c r="U484" s="9"/>
      <c r="V484" s="18"/>
    </row>
    <row r="485" spans="20:22" ht="10.5" customHeight="1" x14ac:dyDescent="0.15">
      <c r="T485" s="18"/>
      <c r="U485" s="9"/>
      <c r="V485" s="18"/>
    </row>
    <row r="486" spans="20:22" ht="10.5" customHeight="1" x14ac:dyDescent="0.15">
      <c r="T486" s="18"/>
      <c r="U486" s="9"/>
      <c r="V486" s="18"/>
    </row>
    <row r="487" spans="20:22" ht="10.5" customHeight="1" x14ac:dyDescent="0.15">
      <c r="T487" s="18"/>
      <c r="U487" s="9"/>
      <c r="V487" s="18"/>
    </row>
    <row r="488" spans="20:22" ht="10.5" customHeight="1" x14ac:dyDescent="0.15">
      <c r="T488" s="18"/>
      <c r="U488" s="9"/>
      <c r="V488" s="18"/>
    </row>
    <row r="489" spans="20:22" ht="10.5" customHeight="1" x14ac:dyDescent="0.15">
      <c r="T489" s="18"/>
      <c r="U489" s="9"/>
      <c r="V489" s="18"/>
    </row>
    <row r="490" spans="20:22" ht="10.5" customHeight="1" x14ac:dyDescent="0.15">
      <c r="T490" s="18"/>
      <c r="U490" s="9"/>
      <c r="V490" s="18"/>
    </row>
    <row r="491" spans="20:22" ht="10.5" customHeight="1" x14ac:dyDescent="0.15">
      <c r="T491" s="18"/>
      <c r="U491" s="9"/>
      <c r="V491" s="18"/>
    </row>
    <row r="492" spans="20:22" ht="10.5" customHeight="1" x14ac:dyDescent="0.15">
      <c r="T492" s="18"/>
      <c r="U492" s="9"/>
      <c r="V492" s="18"/>
    </row>
    <row r="493" spans="20:22" ht="10.5" customHeight="1" x14ac:dyDescent="0.15">
      <c r="T493" s="18"/>
      <c r="U493" s="9"/>
      <c r="V493" s="18"/>
    </row>
    <row r="494" spans="20:22" ht="10.5" customHeight="1" x14ac:dyDescent="0.15">
      <c r="T494" s="18"/>
      <c r="U494" s="9"/>
      <c r="V494" s="18"/>
    </row>
    <row r="495" spans="20:22" ht="10.5" customHeight="1" x14ac:dyDescent="0.15">
      <c r="T495" s="18"/>
      <c r="U495" s="9"/>
      <c r="V495" s="18"/>
    </row>
    <row r="496" spans="20:22" ht="10.5" customHeight="1" x14ac:dyDescent="0.15">
      <c r="T496" s="18"/>
      <c r="U496" s="9"/>
      <c r="V496" s="18"/>
    </row>
    <row r="497" spans="20:22" ht="10.5" customHeight="1" x14ac:dyDescent="0.15">
      <c r="T497" s="18"/>
      <c r="U497" s="9"/>
      <c r="V497" s="18"/>
    </row>
    <row r="498" spans="20:22" ht="10.5" customHeight="1" x14ac:dyDescent="0.15">
      <c r="T498" s="18"/>
      <c r="U498" s="9"/>
      <c r="V498" s="18"/>
    </row>
    <row r="499" spans="20:22" ht="10.5" customHeight="1" x14ac:dyDescent="0.15">
      <c r="T499" s="18"/>
      <c r="U499" s="9"/>
      <c r="V499" s="18"/>
    </row>
    <row r="500" spans="20:22" ht="10.5" customHeight="1" x14ac:dyDescent="0.15">
      <c r="U500" s="9"/>
    </row>
    <row r="501" spans="20:22" ht="10.5" customHeight="1" x14ac:dyDescent="0.15">
      <c r="U501" s="9"/>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99060</xdr:rowOff>
                  </from>
                  <to>
                    <xdr:col>12</xdr:col>
                    <xdr:colOff>22860</xdr:colOff>
                    <xdr:row>3</xdr:row>
                    <xdr:rowOff>152400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2024-12-09T22:53:55Z</value>
    </field>
    <field name="Objective-IsApproved">
      <value order="0">false</value>
    </field>
    <field name="Objective-IsPublished">
      <value order="0">true</value>
    </field>
    <field name="Objective-DatePublished">
      <value order="0">2024-12-09T22:58:04Z</value>
    </field>
    <field name="Objective-ModificationStamp">
      <value order="0">2025-03-14T03:55:52Z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vA14638074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2024-12-09T20:10:19Z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2024-12-09T22:53:55Z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2024-12-09T22:58:04Z</vt:filetime>
  </property>
  <property fmtid="{D5CDD505-2E9C-101B-9397-08002B2CF9AE}" pid="10" name="Objective-ModificationStamp">
    <vt:filetime>2025-03-14T03:55:52Z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vA14638074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