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77382c3b30e4f7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C47B80C5-C2F0-4F1F-B41F-2804532DF72A}" xr6:coauthVersionLast="47" xr6:coauthVersionMax="47" xr10:uidLastSave="{00000000-0000-0000-0000-000000000000}"/>
  <bookViews>
    <workbookView xWindow="-108" yWindow="-108" windowWidth="23256" windowHeight="12576" tabRatio="677" firstSheet="1" activeTab="1" xr2:uid="{00000000-000D-0000-FFFF-FFFF00000000}"/>
  </bookViews>
  <sheets>
    <sheet name="Data" sheetId="4" state="hidden" r:id="rId1"/>
    <sheet name="Municipal Time Series" sheetId="5" r:id="rId2"/>
    <sheet name="Municipal Comparison" sheetId="6" r:id="rId3"/>
    <sheet name="Data 2" sheetId="8" state="hidden" r:id="rId4"/>
    <sheet name="Suburb Time Series" sheetId="9" r:id="rId5"/>
    <sheet name="Suburb Comparison" sheetId="10" r:id="rId6"/>
  </sheets>
  <definedNames>
    <definedName name="_xlnm.Print_Area" localSheetId="2">'Municipal Comparison'!$A$1:$O$72</definedName>
    <definedName name="_xlnm.Print_Area" localSheetId="1">'Municipal Time Series'!$B$1:$Z$41</definedName>
    <definedName name="_xlnm.Print_Area" localSheetId="5">'Suburb Comparison'!$B$1:$O$88</definedName>
    <definedName name="_xlnm.Print_Area" localSheetId="4">'Suburb Time Series'!$B$1:$O$33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3" i="10" l="1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E15" i="10" s="1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E35" i="10" s="1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E47" i="10" s="1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E68" i="10" s="1"/>
  <c r="D69" i="10"/>
  <c r="E69" i="10" s="1"/>
  <c r="D70" i="10"/>
  <c r="E70" i="10" s="1"/>
  <c r="D71" i="10"/>
  <c r="E71" i="10" s="1"/>
  <c r="D72" i="10"/>
  <c r="E72" i="10" s="1"/>
  <c r="D73" i="10"/>
  <c r="E73" i="10" s="1"/>
  <c r="D74" i="10"/>
  <c r="E74" i="10" s="1"/>
  <c r="D75" i="10"/>
  <c r="E75" i="10" s="1"/>
  <c r="D76" i="10"/>
  <c r="E76" i="10" s="1"/>
  <c r="D77" i="10"/>
  <c r="E77" i="10" s="1"/>
  <c r="D78" i="10"/>
  <c r="E78" i="10" s="1"/>
  <c r="D79" i="10"/>
  <c r="E79" i="10" s="1"/>
  <c r="D80" i="10"/>
  <c r="E80" i="10" s="1"/>
  <c r="D81" i="10"/>
  <c r="E81" i="10" s="1"/>
  <c r="D82" i="10"/>
  <c r="E82" i="10" s="1"/>
  <c r="D83" i="10"/>
  <c r="E83" i="10" s="1"/>
  <c r="D84" i="10"/>
  <c r="E84" i="10" s="1"/>
  <c r="D85" i="10"/>
  <c r="E85" i="10" s="1"/>
  <c r="D86" i="10"/>
  <c r="E86" i="10" s="1"/>
  <c r="D87" i="10"/>
  <c r="E87" i="10" s="1"/>
  <c r="D88" i="10"/>
  <c r="E88" i="10" s="1"/>
  <c r="D89" i="10"/>
  <c r="E89" i="10" s="1"/>
  <c r="D90" i="10"/>
  <c r="E90" i="10" s="1"/>
  <c r="D91" i="10"/>
  <c r="E91" i="10" s="1"/>
  <c r="D92" i="10"/>
  <c r="E92" i="10" s="1"/>
  <c r="D93" i="10"/>
  <c r="E93" i="10" s="1"/>
  <c r="D94" i="10"/>
  <c r="E94" i="10" s="1"/>
  <c r="D95" i="10"/>
  <c r="E95" i="10" s="1"/>
  <c r="D96" i="10"/>
  <c r="E96" i="10" s="1"/>
  <c r="D97" i="10"/>
  <c r="E97" i="10" s="1"/>
  <c r="D98" i="10"/>
  <c r="E98" i="10" s="1"/>
  <c r="D99" i="10"/>
  <c r="E99" i="10" s="1"/>
  <c r="D100" i="10"/>
  <c r="E100" i="10" s="1"/>
  <c r="D101" i="10"/>
  <c r="E101" i="10" s="1"/>
  <c r="D102" i="10"/>
  <c r="E102" i="10" s="1"/>
  <c r="D103" i="10"/>
  <c r="E103" i="10" s="1"/>
  <c r="D104" i="10"/>
  <c r="E104" i="10" s="1"/>
  <c r="D105" i="10"/>
  <c r="E105" i="10" s="1"/>
  <c r="D106" i="10"/>
  <c r="E106" i="10" s="1"/>
  <c r="D107" i="10"/>
  <c r="E107" i="10" s="1"/>
  <c r="D108" i="10"/>
  <c r="E108" i="10" s="1"/>
  <c r="D109" i="10"/>
  <c r="E109" i="10" s="1"/>
  <c r="D110" i="10"/>
  <c r="E110" i="10" s="1"/>
  <c r="D111" i="10"/>
  <c r="E111" i="10" s="1"/>
  <c r="D112" i="10"/>
  <c r="E112" i="10" s="1"/>
  <c r="D113" i="10"/>
  <c r="E113" i="10" s="1"/>
  <c r="D114" i="10"/>
  <c r="E114" i="10" s="1"/>
  <c r="D115" i="10"/>
  <c r="E115" i="10" s="1"/>
  <c r="D116" i="10"/>
  <c r="E116" i="10" s="1"/>
  <c r="D117" i="10"/>
  <c r="E117" i="10" s="1"/>
  <c r="D118" i="10"/>
  <c r="E118" i="10" s="1"/>
  <c r="D119" i="10"/>
  <c r="E119" i="10" s="1"/>
  <c r="D120" i="10"/>
  <c r="E120" i="10" s="1"/>
  <c r="D121" i="10"/>
  <c r="E121" i="10" s="1"/>
  <c r="D122" i="10"/>
  <c r="E122" i="10" s="1"/>
  <c r="D123" i="10"/>
  <c r="E123" i="10" s="1"/>
  <c r="D124" i="10"/>
  <c r="E124" i="10" s="1"/>
  <c r="D125" i="10"/>
  <c r="E125" i="10" s="1"/>
  <c r="D126" i="10"/>
  <c r="E126" i="10" s="1"/>
  <c r="D127" i="10"/>
  <c r="E127" i="10" s="1"/>
  <c r="D128" i="10"/>
  <c r="E128" i="10" s="1"/>
  <c r="D129" i="10"/>
  <c r="E129" i="10" s="1"/>
  <c r="D130" i="10"/>
  <c r="E130" i="10" s="1"/>
  <c r="D131" i="10"/>
  <c r="E131" i="10" s="1"/>
  <c r="D132" i="10"/>
  <c r="E132" i="10" s="1"/>
  <c r="D133" i="10"/>
  <c r="E133" i="10" s="1"/>
  <c r="D134" i="10"/>
  <c r="E134" i="10" s="1"/>
  <c r="D135" i="10"/>
  <c r="E135" i="10" s="1"/>
  <c r="D136" i="10"/>
  <c r="E136" i="10" s="1"/>
  <c r="D137" i="10"/>
  <c r="E137" i="10" s="1"/>
  <c r="D138" i="10"/>
  <c r="E138" i="10" s="1"/>
  <c r="D139" i="10"/>
  <c r="E139" i="10" s="1"/>
  <c r="D140" i="10"/>
  <c r="E140" i="10" s="1"/>
  <c r="D141" i="10"/>
  <c r="E141" i="10" s="1"/>
  <c r="D142" i="10"/>
  <c r="E142" i="10" s="1"/>
  <c r="D143" i="10"/>
  <c r="E143" i="10" s="1"/>
  <c r="D144" i="10"/>
  <c r="E144" i="10" s="1"/>
  <c r="D145" i="10"/>
  <c r="E145" i="10" s="1"/>
  <c r="D146" i="10"/>
  <c r="E146" i="10" s="1"/>
  <c r="D147" i="10"/>
  <c r="E147" i="10" s="1"/>
  <c r="D148" i="10"/>
  <c r="E148" i="10" s="1"/>
  <c r="D149" i="10"/>
  <c r="E149" i="10" s="1"/>
  <c r="D150" i="10"/>
  <c r="E150" i="10" s="1"/>
  <c r="D151" i="10"/>
  <c r="E151" i="10" s="1"/>
  <c r="D152" i="10"/>
  <c r="E152" i="10" s="1"/>
  <c r="D153" i="10"/>
  <c r="E153" i="10" s="1"/>
  <c r="D154" i="10"/>
  <c r="E154" i="10" s="1"/>
  <c r="D155" i="10"/>
  <c r="E155" i="10" s="1"/>
  <c r="D156" i="10"/>
  <c r="E156" i="10" s="1"/>
  <c r="D157" i="10"/>
  <c r="E157" i="10" s="1"/>
  <c r="D158" i="10"/>
  <c r="E158" i="10" s="1"/>
  <c r="D159" i="10"/>
  <c r="E159" i="10" s="1"/>
  <c r="D160" i="10"/>
  <c r="E160" i="10" s="1"/>
  <c r="D161" i="10"/>
  <c r="E161" i="10" s="1"/>
  <c r="D162" i="10"/>
  <c r="E162" i="10" s="1"/>
  <c r="D163" i="10"/>
  <c r="E163" i="10" s="1"/>
  <c r="D164" i="10"/>
  <c r="E164" i="10" s="1"/>
  <c r="D165" i="10"/>
  <c r="E165" i="10" s="1"/>
  <c r="D166" i="10"/>
  <c r="E166" i="10" s="1"/>
  <c r="D167" i="10"/>
  <c r="E167" i="10" s="1"/>
  <c r="D168" i="10"/>
  <c r="E168" i="10" s="1"/>
  <c r="D169" i="10"/>
  <c r="E169" i="10" s="1"/>
  <c r="D170" i="10"/>
  <c r="E170" i="10" s="1"/>
  <c r="D171" i="10"/>
  <c r="E171" i="10" s="1"/>
  <c r="D172" i="10"/>
  <c r="E172" i="10" s="1"/>
  <c r="D173" i="10"/>
  <c r="E173" i="10" s="1"/>
  <c r="D174" i="10"/>
  <c r="E174" i="10" s="1"/>
  <c r="D175" i="10"/>
  <c r="E175" i="10" s="1"/>
  <c r="D176" i="10"/>
  <c r="E176" i="10" s="1"/>
  <c r="D177" i="10"/>
  <c r="E177" i="10" s="1"/>
  <c r="D178" i="10"/>
  <c r="E178" i="10" s="1"/>
  <c r="D179" i="10"/>
  <c r="E179" i="10" s="1"/>
  <c r="D180" i="10"/>
  <c r="E180" i="10" s="1"/>
  <c r="D181" i="10"/>
  <c r="E181" i="10" s="1"/>
  <c r="D182" i="10"/>
  <c r="E182" i="10" s="1"/>
  <c r="D183" i="10"/>
  <c r="E183" i="10" s="1"/>
  <c r="D184" i="10"/>
  <c r="E184" i="10" s="1"/>
  <c r="D185" i="10"/>
  <c r="E185" i="10" s="1"/>
  <c r="D186" i="10"/>
  <c r="E186" i="10" s="1"/>
  <c r="D187" i="10"/>
  <c r="E187" i="10" s="1"/>
  <c r="D188" i="10"/>
  <c r="E188" i="10" s="1"/>
  <c r="D189" i="10"/>
  <c r="E189" i="10" s="1"/>
  <c r="D190" i="10"/>
  <c r="E190" i="10" s="1"/>
  <c r="D191" i="10"/>
  <c r="E191" i="10" s="1"/>
  <c r="D192" i="10"/>
  <c r="E192" i="10" s="1"/>
  <c r="D193" i="10"/>
  <c r="E193" i="10" s="1"/>
  <c r="D194" i="10"/>
  <c r="E194" i="10" s="1"/>
  <c r="D195" i="10"/>
  <c r="E195" i="10" s="1"/>
  <c r="D196" i="10"/>
  <c r="E196" i="10" s="1"/>
  <c r="D197" i="10"/>
  <c r="E197" i="10" s="1"/>
  <c r="D198" i="10"/>
  <c r="E198" i="10" s="1"/>
  <c r="D199" i="10"/>
  <c r="E199" i="10" s="1"/>
  <c r="D200" i="10"/>
  <c r="E200" i="10" s="1"/>
  <c r="D201" i="10"/>
  <c r="E201" i="10" s="1"/>
  <c r="D202" i="10"/>
  <c r="E202" i="10" s="1"/>
  <c r="D203" i="10"/>
  <c r="E203" i="10" s="1"/>
  <c r="D204" i="10"/>
  <c r="E204" i="10" s="1"/>
  <c r="D205" i="10"/>
  <c r="E205" i="10" s="1"/>
  <c r="D206" i="10"/>
  <c r="E206" i="10" s="1"/>
  <c r="D207" i="10"/>
  <c r="E207" i="10" s="1"/>
  <c r="D208" i="10"/>
  <c r="E208" i="10" s="1"/>
  <c r="D209" i="10"/>
  <c r="E209" i="10" s="1"/>
  <c r="D210" i="10"/>
  <c r="E210" i="10" s="1"/>
  <c r="D211" i="10"/>
  <c r="E211" i="10" s="1"/>
  <c r="D212" i="10"/>
  <c r="E212" i="10" s="1"/>
  <c r="D213" i="10"/>
  <c r="E213" i="10" s="1"/>
  <c r="D214" i="10"/>
  <c r="E214" i="10" s="1"/>
  <c r="D215" i="10"/>
  <c r="E215" i="10" s="1"/>
  <c r="D216" i="10"/>
  <c r="E216" i="10" s="1"/>
  <c r="D217" i="10"/>
  <c r="E217" i="10" s="1"/>
  <c r="D218" i="10"/>
  <c r="E218" i="10" s="1"/>
  <c r="D219" i="10"/>
  <c r="E219" i="10" s="1"/>
  <c r="D220" i="10"/>
  <c r="E220" i="10" s="1"/>
  <c r="D221" i="10"/>
  <c r="E221" i="10" s="1"/>
  <c r="D222" i="10"/>
  <c r="E222" i="10" s="1"/>
  <c r="D223" i="10"/>
  <c r="E223" i="10" s="1"/>
  <c r="D224" i="10"/>
  <c r="E224" i="10" s="1"/>
  <c r="D225" i="10"/>
  <c r="E225" i="10" s="1"/>
  <c r="D226" i="10"/>
  <c r="E226" i="10" s="1"/>
  <c r="D227" i="10"/>
  <c r="E227" i="10" s="1"/>
  <c r="D228" i="10"/>
  <c r="E228" i="10" s="1"/>
  <c r="D229" i="10"/>
  <c r="E229" i="10" s="1"/>
  <c r="D230" i="10"/>
  <c r="E230" i="10" s="1"/>
  <c r="D231" i="10"/>
  <c r="E231" i="10" s="1"/>
  <c r="D232" i="10"/>
  <c r="E232" i="10" s="1"/>
  <c r="D233" i="10"/>
  <c r="E233" i="10" s="1"/>
  <c r="D234" i="10"/>
  <c r="E234" i="10" s="1"/>
  <c r="D235" i="10"/>
  <c r="E235" i="10" s="1"/>
  <c r="D236" i="10"/>
  <c r="E236" i="10" s="1"/>
  <c r="D237" i="10"/>
  <c r="E237" i="10" s="1"/>
  <c r="D238" i="10"/>
  <c r="E238" i="10" s="1"/>
  <c r="D239" i="10"/>
  <c r="E239" i="10" s="1"/>
  <c r="D240" i="10"/>
  <c r="E240" i="10" s="1"/>
  <c r="D241" i="10"/>
  <c r="E241" i="10" s="1"/>
  <c r="D242" i="10"/>
  <c r="E242" i="10" s="1"/>
  <c r="D243" i="10"/>
  <c r="E243" i="10" s="1"/>
  <c r="D244" i="10"/>
  <c r="E244" i="10" s="1"/>
  <c r="D245" i="10"/>
  <c r="E245" i="10" s="1"/>
  <c r="D246" i="10"/>
  <c r="E246" i="10" s="1"/>
  <c r="D247" i="10"/>
  <c r="E247" i="10" s="1"/>
  <c r="D248" i="10"/>
  <c r="E248" i="10" s="1"/>
  <c r="D249" i="10"/>
  <c r="E249" i="10" s="1"/>
  <c r="D250" i="10"/>
  <c r="E250" i="10" s="1"/>
  <c r="D251" i="10"/>
  <c r="E251" i="10" s="1"/>
  <c r="D252" i="10"/>
  <c r="E252" i="10" s="1"/>
  <c r="D253" i="10"/>
  <c r="E253" i="10" s="1"/>
  <c r="D254" i="10"/>
  <c r="E254" i="10" s="1"/>
  <c r="D255" i="10"/>
  <c r="E255" i="10" s="1"/>
  <c r="D256" i="10"/>
  <c r="E256" i="10" s="1"/>
  <c r="D257" i="10"/>
  <c r="E257" i="10" s="1"/>
  <c r="D258" i="10"/>
  <c r="E258" i="10" s="1"/>
  <c r="D259" i="10"/>
  <c r="E259" i="10" s="1"/>
  <c r="D260" i="10"/>
  <c r="E260" i="10" s="1"/>
  <c r="D261" i="10"/>
  <c r="E261" i="10" s="1"/>
  <c r="D262" i="10"/>
  <c r="E262" i="10" s="1"/>
  <c r="D263" i="10"/>
  <c r="E263" i="10" s="1"/>
  <c r="D264" i="10"/>
  <c r="E264" i="10" s="1"/>
  <c r="D265" i="10"/>
  <c r="E265" i="10" s="1"/>
  <c r="D266" i="10"/>
  <c r="E266" i="10" s="1"/>
  <c r="D267" i="10"/>
  <c r="E267" i="10" s="1"/>
  <c r="D268" i="10"/>
  <c r="E268" i="10" s="1"/>
  <c r="D269" i="10"/>
  <c r="E269" i="10" s="1"/>
  <c r="D270" i="10"/>
  <c r="E270" i="10" s="1"/>
  <c r="D271" i="10"/>
  <c r="E271" i="10" s="1"/>
  <c r="D272" i="10"/>
  <c r="E272" i="10" s="1"/>
  <c r="D273" i="10"/>
  <c r="E273" i="10" s="1"/>
  <c r="D274" i="10"/>
  <c r="E274" i="10" s="1"/>
  <c r="D275" i="10"/>
  <c r="E275" i="10" s="1"/>
  <c r="D276" i="10"/>
  <c r="E276" i="10" s="1"/>
  <c r="D277" i="10"/>
  <c r="E277" i="10" s="1"/>
  <c r="D278" i="10"/>
  <c r="E278" i="10" s="1"/>
  <c r="D279" i="10"/>
  <c r="E279" i="10" s="1"/>
  <c r="D280" i="10"/>
  <c r="E280" i="10" s="1"/>
  <c r="D281" i="10"/>
  <c r="E281" i="10" s="1"/>
  <c r="D282" i="10"/>
  <c r="E282" i="10" s="1"/>
  <c r="D283" i="10"/>
  <c r="E283" i="10" s="1"/>
  <c r="D284" i="10"/>
  <c r="E284" i="10" s="1"/>
  <c r="D285" i="10"/>
  <c r="E285" i="10" s="1"/>
  <c r="D286" i="10"/>
  <c r="E286" i="10" s="1"/>
  <c r="D287" i="10"/>
  <c r="E287" i="10" s="1"/>
  <c r="D288" i="10"/>
  <c r="E288" i="10" s="1"/>
  <c r="D289" i="10"/>
  <c r="E289" i="10" s="1"/>
  <c r="D290" i="10"/>
  <c r="E290" i="10" s="1"/>
  <c r="D291" i="10"/>
  <c r="E291" i="10" s="1"/>
  <c r="D292" i="10"/>
  <c r="E292" i="10" s="1"/>
  <c r="D293" i="10"/>
  <c r="E293" i="10" s="1"/>
  <c r="D294" i="10"/>
  <c r="E294" i="10" s="1"/>
  <c r="D295" i="10"/>
  <c r="E295" i="10" s="1"/>
  <c r="D296" i="10"/>
  <c r="E296" i="10" s="1"/>
  <c r="D297" i="10"/>
  <c r="E297" i="10" s="1"/>
  <c r="D298" i="10"/>
  <c r="E298" i="10" s="1"/>
  <c r="D299" i="10"/>
  <c r="E299" i="10" s="1"/>
  <c r="D300" i="10"/>
  <c r="E300" i="10" s="1"/>
  <c r="D301" i="10"/>
  <c r="E301" i="10" s="1"/>
  <c r="D302" i="10"/>
  <c r="E302" i="10" s="1"/>
  <c r="D303" i="10"/>
  <c r="E303" i="10" s="1"/>
  <c r="D304" i="10"/>
  <c r="E304" i="10" s="1"/>
  <c r="D305" i="10"/>
  <c r="E305" i="10" s="1"/>
  <c r="D306" i="10"/>
  <c r="E306" i="10" s="1"/>
  <c r="D307" i="10"/>
  <c r="E307" i="10" s="1"/>
  <c r="D308" i="10"/>
  <c r="E308" i="10" s="1"/>
  <c r="D309" i="10"/>
  <c r="E309" i="10" s="1"/>
  <c r="D310" i="10"/>
  <c r="E310" i="10" s="1"/>
  <c r="D311" i="10"/>
  <c r="E311" i="10" s="1"/>
  <c r="D312" i="10"/>
  <c r="E312" i="10" s="1"/>
  <c r="D313" i="10"/>
  <c r="E313" i="10" s="1"/>
  <c r="D314" i="10"/>
  <c r="E314" i="10" s="1"/>
  <c r="D315" i="10"/>
  <c r="E315" i="10" s="1"/>
  <c r="D316" i="10"/>
  <c r="E316" i="10" s="1"/>
  <c r="D317" i="10"/>
  <c r="E317" i="10" s="1"/>
  <c r="D318" i="10"/>
  <c r="E318" i="10" s="1"/>
  <c r="D319" i="10"/>
  <c r="E319" i="10" s="1"/>
  <c r="D320" i="10"/>
  <c r="E320" i="10" s="1"/>
  <c r="D321" i="10"/>
  <c r="E321" i="10" s="1"/>
  <c r="D322" i="10"/>
  <c r="E322" i="10" s="1"/>
  <c r="D323" i="10"/>
  <c r="E323" i="10" s="1"/>
  <c r="D324" i="10"/>
  <c r="E324" i="10" s="1"/>
  <c r="D325" i="10"/>
  <c r="E325" i="10" s="1"/>
  <c r="D326" i="10"/>
  <c r="E326" i="10" s="1"/>
  <c r="D327" i="10"/>
  <c r="E327" i="10" s="1"/>
  <c r="D328" i="10"/>
  <c r="E328" i="10" s="1"/>
  <c r="D329" i="10"/>
  <c r="E329" i="10" s="1"/>
  <c r="D330" i="10"/>
  <c r="E330" i="10" s="1"/>
  <c r="D331" i="10"/>
  <c r="E331" i="10" s="1"/>
  <c r="D332" i="10"/>
  <c r="E332" i="10" s="1"/>
  <c r="D333" i="10"/>
  <c r="E333" i="10" s="1"/>
  <c r="D334" i="10"/>
  <c r="E334" i="10" s="1"/>
  <c r="D335" i="10"/>
  <c r="E335" i="10" s="1"/>
  <c r="D336" i="10"/>
  <c r="E336" i="10" s="1"/>
  <c r="D337" i="10"/>
  <c r="E337" i="10" s="1"/>
  <c r="D338" i="10"/>
  <c r="E338" i="10" s="1"/>
  <c r="D339" i="10"/>
  <c r="E339" i="10" s="1"/>
  <c r="D340" i="10"/>
  <c r="E340" i="10" s="1"/>
  <c r="D341" i="10"/>
  <c r="E341" i="10" s="1"/>
  <c r="D342" i="10"/>
  <c r="E342" i="10" s="1"/>
  <c r="D343" i="10"/>
  <c r="E343" i="10" s="1"/>
  <c r="D344" i="10"/>
  <c r="E344" i="10" s="1"/>
  <c r="D345" i="10"/>
  <c r="E345" i="10" s="1"/>
  <c r="D346" i="10"/>
  <c r="E346" i="10" s="1"/>
  <c r="D347" i="10"/>
  <c r="E347" i="10" s="1"/>
  <c r="D348" i="10"/>
  <c r="E348" i="10" s="1"/>
  <c r="D349" i="10"/>
  <c r="E349" i="10" s="1"/>
  <c r="D350" i="10"/>
  <c r="E350" i="10" s="1"/>
  <c r="D351" i="10"/>
  <c r="E351" i="10" s="1"/>
  <c r="D352" i="10"/>
  <c r="E352" i="10" s="1"/>
  <c r="D353" i="10"/>
  <c r="E353" i="10" s="1"/>
  <c r="D354" i="10"/>
  <c r="E354" i="10" s="1"/>
  <c r="D355" i="10"/>
  <c r="E355" i="10" s="1"/>
  <c r="D356" i="10"/>
  <c r="E356" i="10" s="1"/>
  <c r="D357" i="10"/>
  <c r="E357" i="10" s="1"/>
  <c r="D358" i="10"/>
  <c r="E358" i="10" s="1"/>
  <c r="D359" i="10"/>
  <c r="E359" i="10" s="1"/>
  <c r="D360" i="10"/>
  <c r="E360" i="10" s="1"/>
  <c r="D361" i="10"/>
  <c r="E361" i="10" s="1"/>
  <c r="D362" i="10"/>
  <c r="E362" i="10" s="1"/>
  <c r="D363" i="10"/>
  <c r="E363" i="10" s="1"/>
  <c r="D364" i="10"/>
  <c r="E364" i="10" s="1"/>
  <c r="D365" i="10"/>
  <c r="E365" i="10" s="1"/>
  <c r="D366" i="10"/>
  <c r="E366" i="10" s="1"/>
  <c r="D367" i="10"/>
  <c r="E367" i="10" s="1"/>
  <c r="D368" i="10"/>
  <c r="E368" i="10" s="1"/>
  <c r="D369" i="10"/>
  <c r="E369" i="10" s="1"/>
  <c r="D370" i="10"/>
  <c r="E370" i="10" s="1"/>
  <c r="D371" i="10"/>
  <c r="E371" i="10" s="1"/>
  <c r="D372" i="10"/>
  <c r="E372" i="10" s="1"/>
  <c r="D373" i="10"/>
  <c r="E373" i="10" s="1"/>
  <c r="D374" i="10"/>
  <c r="E374" i="10" s="1"/>
  <c r="D375" i="10"/>
  <c r="E375" i="10" s="1"/>
  <c r="D376" i="10"/>
  <c r="E376" i="10" s="1"/>
  <c r="D377" i="10"/>
  <c r="E377" i="10" s="1"/>
  <c r="D378" i="10"/>
  <c r="E378" i="10" s="1"/>
  <c r="D379" i="10"/>
  <c r="E379" i="10" s="1"/>
  <c r="D380" i="10"/>
  <c r="E380" i="10" s="1"/>
  <c r="D381" i="10"/>
  <c r="E381" i="10" s="1"/>
  <c r="D382" i="10"/>
  <c r="E382" i="10" s="1"/>
  <c r="D383" i="10"/>
  <c r="E383" i="10" s="1"/>
  <c r="D384" i="10"/>
  <c r="E384" i="10" s="1"/>
  <c r="D385" i="10"/>
  <c r="E385" i="10" s="1"/>
  <c r="D386" i="10"/>
  <c r="E386" i="10" s="1"/>
  <c r="D387" i="10"/>
  <c r="E387" i="10" s="1"/>
  <c r="D388" i="10"/>
  <c r="E388" i="10" s="1"/>
  <c r="D389" i="10"/>
  <c r="E389" i="10" s="1"/>
  <c r="D390" i="10"/>
  <c r="E390" i="10" s="1"/>
  <c r="D391" i="10"/>
  <c r="E391" i="10" s="1"/>
  <c r="D392" i="10"/>
  <c r="E392" i="10" s="1"/>
  <c r="D393" i="10"/>
  <c r="E393" i="10" s="1"/>
  <c r="D394" i="10"/>
  <c r="E394" i="10" s="1"/>
  <c r="D395" i="10"/>
  <c r="E395" i="10" s="1"/>
  <c r="D396" i="10"/>
  <c r="E396" i="10" s="1"/>
  <c r="D397" i="10"/>
  <c r="E397" i="10" s="1"/>
  <c r="D398" i="10"/>
  <c r="E398" i="10" s="1"/>
  <c r="D399" i="10"/>
  <c r="E399" i="10" s="1"/>
  <c r="D400" i="10"/>
  <c r="E400" i="10" s="1"/>
  <c r="D401" i="10"/>
  <c r="E401" i="10" s="1"/>
  <c r="D402" i="10"/>
  <c r="E402" i="10" s="1"/>
  <c r="D403" i="10"/>
  <c r="E403" i="10" s="1"/>
  <c r="D404" i="10"/>
  <c r="E404" i="10" s="1"/>
  <c r="D405" i="10"/>
  <c r="E405" i="10" s="1"/>
  <c r="D406" i="10"/>
  <c r="E406" i="10" s="1"/>
  <c r="D407" i="10"/>
  <c r="E407" i="10" s="1"/>
  <c r="D408" i="10"/>
  <c r="E408" i="10" s="1"/>
  <c r="D409" i="10"/>
  <c r="E409" i="10" s="1"/>
  <c r="D410" i="10"/>
  <c r="E410" i="10" s="1"/>
  <c r="D411" i="10"/>
  <c r="E411" i="10" s="1"/>
  <c r="D412" i="10"/>
  <c r="E412" i="10" s="1"/>
  <c r="D413" i="10"/>
  <c r="E413" i="10" s="1"/>
  <c r="D414" i="10"/>
  <c r="E414" i="10" s="1"/>
  <c r="D415" i="10"/>
  <c r="E415" i="10" s="1"/>
  <c r="D416" i="10"/>
  <c r="E416" i="10" s="1"/>
  <c r="D417" i="10"/>
  <c r="E417" i="10" s="1"/>
  <c r="D418" i="10"/>
  <c r="E418" i="10" s="1"/>
  <c r="D419" i="10"/>
  <c r="E419" i="10" s="1"/>
  <c r="D420" i="10"/>
  <c r="E420" i="10" s="1"/>
  <c r="D421" i="10"/>
  <c r="E421" i="10" s="1"/>
  <c r="D422" i="10"/>
  <c r="E422" i="10" s="1"/>
  <c r="D423" i="10"/>
  <c r="E423" i="10" s="1"/>
  <c r="D424" i="10"/>
  <c r="E424" i="10" s="1"/>
  <c r="D425" i="10"/>
  <c r="E425" i="10" s="1"/>
  <c r="D426" i="10"/>
  <c r="E426" i="10" s="1"/>
  <c r="D427" i="10"/>
  <c r="E427" i="10" s="1"/>
  <c r="D428" i="10"/>
  <c r="E428" i="10" s="1"/>
  <c r="D429" i="10"/>
  <c r="E429" i="10" s="1"/>
  <c r="D430" i="10"/>
  <c r="E430" i="10" s="1"/>
  <c r="D431" i="10"/>
  <c r="E431" i="10" s="1"/>
  <c r="D432" i="10"/>
  <c r="E432" i="10" s="1"/>
  <c r="D433" i="10"/>
  <c r="E433" i="10" s="1"/>
  <c r="D434" i="10"/>
  <c r="E434" i="10" s="1"/>
  <c r="D435" i="10"/>
  <c r="E435" i="10" s="1"/>
  <c r="D436" i="10"/>
  <c r="E436" i="10" s="1"/>
  <c r="D437" i="10"/>
  <c r="E437" i="10" s="1"/>
  <c r="D438" i="10"/>
  <c r="E438" i="10" s="1"/>
  <c r="D439" i="10"/>
  <c r="E439" i="10" s="1"/>
  <c r="D440" i="10"/>
  <c r="E440" i="10" s="1"/>
  <c r="D441" i="10"/>
  <c r="E441" i="10" s="1"/>
  <c r="D442" i="10"/>
  <c r="E442" i="10" s="1"/>
  <c r="D443" i="10"/>
  <c r="D444" i="10"/>
  <c r="E444" i="10" s="1"/>
  <c r="D445" i="10"/>
  <c r="E445" i="10" s="1"/>
  <c r="D446" i="10"/>
  <c r="E446" i="10" s="1"/>
  <c r="D447" i="10"/>
  <c r="E447" i="10" s="1"/>
  <c r="D448" i="10"/>
  <c r="E448" i="10" s="1"/>
  <c r="D449" i="10"/>
  <c r="E449" i="10" s="1"/>
  <c r="D450" i="10"/>
  <c r="E450" i="10" s="1"/>
  <c r="D451" i="10"/>
  <c r="E451" i="10" s="1"/>
  <c r="D452" i="10"/>
  <c r="E452" i="10" s="1"/>
  <c r="D453" i="10"/>
  <c r="E453" i="10" s="1"/>
  <c r="D454" i="10"/>
  <c r="E454" i="10" s="1"/>
  <c r="D455" i="10"/>
  <c r="E455" i="10" s="1"/>
  <c r="D456" i="10"/>
  <c r="E456" i="10" s="1"/>
  <c r="D457" i="10"/>
  <c r="E457" i="10" s="1"/>
  <c r="D458" i="10"/>
  <c r="E458" i="10" s="1"/>
  <c r="D459" i="10"/>
  <c r="E459" i="10" s="1"/>
  <c r="D460" i="10"/>
  <c r="E460" i="10" s="1"/>
  <c r="D461" i="10"/>
  <c r="E461" i="10" s="1"/>
  <c r="D462" i="10"/>
  <c r="E462" i="10" s="1"/>
  <c r="D463" i="10"/>
  <c r="E463" i="10" s="1"/>
  <c r="D464" i="10"/>
  <c r="E464" i="10" s="1"/>
  <c r="D465" i="10"/>
  <c r="E465" i="10" s="1"/>
  <c r="D466" i="10"/>
  <c r="E466" i="10" s="1"/>
  <c r="D467" i="10"/>
  <c r="E467" i="10" s="1"/>
  <c r="D468" i="10"/>
  <c r="E468" i="10" s="1"/>
  <c r="D469" i="10"/>
  <c r="E469" i="10" s="1"/>
  <c r="D470" i="10"/>
  <c r="E470" i="10" s="1"/>
  <c r="D471" i="10"/>
  <c r="E471" i="10" s="1"/>
  <c r="D472" i="10"/>
  <c r="E472" i="10" s="1"/>
  <c r="D473" i="10"/>
  <c r="E473" i="10" s="1"/>
  <c r="D474" i="10"/>
  <c r="E474" i="10" s="1"/>
  <c r="D475" i="10"/>
  <c r="E475" i="10" s="1"/>
  <c r="D476" i="10"/>
  <c r="E476" i="10" s="1"/>
  <c r="D477" i="10"/>
  <c r="E477" i="10" s="1"/>
  <c r="D478" i="10"/>
  <c r="E478" i="10" s="1"/>
  <c r="D479" i="10"/>
  <c r="E479" i="10" s="1"/>
  <c r="D480" i="10"/>
  <c r="E480" i="10" s="1"/>
  <c r="D481" i="10"/>
  <c r="E481" i="10" s="1"/>
  <c r="D482" i="10"/>
  <c r="E482" i="10" s="1"/>
  <c r="D483" i="10"/>
  <c r="E483" i="10" s="1"/>
  <c r="D484" i="10"/>
  <c r="E484" i="10" s="1"/>
  <c r="D485" i="10"/>
  <c r="E485" i="10" s="1"/>
  <c r="D486" i="10"/>
  <c r="E486" i="10" s="1"/>
  <c r="D487" i="10"/>
  <c r="E487" i="10" s="1"/>
  <c r="D488" i="10"/>
  <c r="E488" i="10" s="1"/>
  <c r="D489" i="10"/>
  <c r="E489" i="10" s="1"/>
  <c r="D490" i="10"/>
  <c r="E490" i="10" s="1"/>
  <c r="D491" i="10"/>
  <c r="E491" i="10" s="1"/>
  <c r="D492" i="10"/>
  <c r="E492" i="10" s="1"/>
  <c r="D493" i="10"/>
  <c r="E493" i="10" s="1"/>
  <c r="D494" i="10"/>
  <c r="E494" i="10" s="1"/>
  <c r="D495" i="10"/>
  <c r="E495" i="10" s="1"/>
  <c r="D496" i="10"/>
  <c r="E496" i="10" s="1"/>
  <c r="D497" i="10"/>
  <c r="E497" i="10" s="1"/>
  <c r="D498" i="10"/>
  <c r="E498" i="10" s="1"/>
  <c r="D499" i="10"/>
  <c r="E499" i="10" s="1"/>
  <c r="D500" i="10"/>
  <c r="E500" i="10" s="1"/>
  <c r="D501" i="10"/>
  <c r="E501" i="10" s="1"/>
  <c r="D502" i="10"/>
  <c r="E502" i="10" s="1"/>
  <c r="D503" i="10"/>
  <c r="E503" i="10" s="1"/>
  <c r="D504" i="10"/>
  <c r="E504" i="10" s="1"/>
  <c r="D505" i="10"/>
  <c r="E505" i="10" s="1"/>
  <c r="D506" i="10"/>
  <c r="E506" i="10" s="1"/>
  <c r="D507" i="10"/>
  <c r="E507" i="10" s="1"/>
  <c r="D508" i="10"/>
  <c r="E508" i="10" s="1"/>
  <c r="D509" i="10"/>
  <c r="E509" i="10" s="1"/>
  <c r="D510" i="10"/>
  <c r="E510" i="10" s="1"/>
  <c r="D511" i="10"/>
  <c r="E511" i="10" s="1"/>
  <c r="D512" i="10"/>
  <c r="E512" i="10" s="1"/>
  <c r="D513" i="10"/>
  <c r="E513" i="10" s="1"/>
  <c r="D514" i="10"/>
  <c r="E514" i="10" s="1"/>
  <c r="D515" i="10"/>
  <c r="E515" i="10" s="1"/>
  <c r="D6" i="10"/>
  <c r="C6" i="9"/>
  <c r="F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K30" i="9" s="1"/>
  <c r="C21" i="9"/>
  <c r="C22" i="9"/>
  <c r="C23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M30" i="9" s="1"/>
  <c r="F21" i="9"/>
  <c r="F22" i="9"/>
  <c r="F7" i="9"/>
  <c r="D6" i="6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Y34" i="5" s="1"/>
  <c r="R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W33" i="5" s="1"/>
  <c r="Q7" i="5"/>
  <c r="C87" i="4"/>
  <c r="S253" i="4"/>
  <c r="S252" i="4"/>
  <c r="F23" i="5"/>
  <c r="M31" i="5" s="1"/>
  <c r="C23" i="5"/>
  <c r="R252" i="4"/>
  <c r="R253" i="4"/>
  <c r="F22" i="5"/>
  <c r="C22" i="5"/>
  <c r="F21" i="5"/>
  <c r="C21" i="5"/>
  <c r="Q253" i="4"/>
  <c r="Q252" i="4"/>
  <c r="F24" i="5"/>
  <c r="F25" i="5"/>
  <c r="F26" i="5"/>
  <c r="F27" i="5"/>
  <c r="F28" i="5"/>
  <c r="C24" i="5"/>
  <c r="C25" i="5"/>
  <c r="C26" i="5"/>
  <c r="C27" i="5"/>
  <c r="C28" i="5"/>
  <c r="C20" i="5"/>
  <c r="Y30" i="5" l="1"/>
  <c r="Y31" i="5"/>
  <c r="Y33" i="5"/>
  <c r="W30" i="5"/>
  <c r="W31" i="5"/>
  <c r="W34" i="5"/>
  <c r="K31" i="5"/>
  <c r="P89" i="4"/>
  <c r="P252" i="4"/>
  <c r="P253" i="4"/>
  <c r="O253" i="4" l="1"/>
  <c r="O252" i="4"/>
  <c r="O89" i="4" l="1"/>
  <c r="F19" i="5"/>
  <c r="C19" i="5"/>
  <c r="B3" i="6" l="1"/>
  <c r="N252" i="4"/>
  <c r="N253" i="4"/>
  <c r="B3" i="10" l="1"/>
  <c r="M252" i="4"/>
  <c r="M253" i="4"/>
  <c r="M83" i="4"/>
  <c r="F253" i="4" l="1"/>
  <c r="G253" i="4"/>
  <c r="H253" i="4"/>
  <c r="I253" i="4"/>
  <c r="J253" i="4"/>
  <c r="K253" i="4"/>
  <c r="L253" i="4"/>
  <c r="F252" i="4"/>
  <c r="G252" i="4"/>
  <c r="H252" i="4"/>
  <c r="I252" i="4"/>
  <c r="J252" i="4"/>
  <c r="K252" i="4"/>
  <c r="L252" i="4"/>
  <c r="C16" i="5"/>
  <c r="L83" i="4"/>
  <c r="F16" i="5" s="1"/>
  <c r="F7" i="5" l="1"/>
  <c r="C7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R5" i="5"/>
  <c r="F6" i="5"/>
  <c r="Y29" i="5" s="1"/>
  <c r="Q5" i="5"/>
  <c r="B6" i="5"/>
  <c r="W29" i="5" s="1"/>
  <c r="K83" i="4" l="1"/>
  <c r="M29" i="9" l="1"/>
  <c r="K29" i="9"/>
  <c r="E6" i="10"/>
  <c r="E7" i="6"/>
  <c r="E8" i="6"/>
  <c r="E9" i="6"/>
  <c r="E10" i="6"/>
  <c r="E11" i="6"/>
  <c r="E12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6" i="6"/>
  <c r="E13" i="6"/>
  <c r="F147" i="10" l="1"/>
  <c r="F53" i="10"/>
  <c r="F441" i="10"/>
  <c r="F217" i="10"/>
  <c r="F209" i="10"/>
  <c r="F451" i="10"/>
  <c r="F442" i="10"/>
  <c r="F470" i="10"/>
  <c r="F345" i="10"/>
  <c r="F289" i="10"/>
  <c r="F502" i="10"/>
  <c r="F295" i="10"/>
  <c r="F383" i="10"/>
  <c r="F280" i="10"/>
  <c r="F132" i="10"/>
  <c r="F351" i="10"/>
  <c r="F122" i="10"/>
  <c r="F387" i="10"/>
  <c r="F294" i="10"/>
  <c r="F257" i="10"/>
  <c r="F174" i="10"/>
  <c r="F346" i="10"/>
  <c r="F110" i="10"/>
  <c r="F54" i="10"/>
  <c r="F248" i="10"/>
  <c r="F385" i="10"/>
  <c r="F141" i="10"/>
  <c r="F313" i="10"/>
  <c r="F423" i="10"/>
  <c r="F469" i="10"/>
  <c r="F105" i="10"/>
  <c r="F218" i="10"/>
  <c r="F111" i="10"/>
  <c r="F156" i="10"/>
  <c r="F286" i="10"/>
  <c r="F349" i="10"/>
  <c r="F262" i="10"/>
  <c r="F435" i="10"/>
  <c r="F506" i="10"/>
  <c r="F466" i="10"/>
  <c r="F98" i="10"/>
  <c r="F424" i="10"/>
  <c r="F414" i="10"/>
  <c r="F240" i="10"/>
  <c r="F427" i="10"/>
  <c r="F344" i="10"/>
  <c r="F130" i="10"/>
  <c r="F409" i="10"/>
  <c r="F144" i="10"/>
  <c r="F129" i="10"/>
  <c r="F426" i="10"/>
  <c r="F155" i="10"/>
  <c r="F114" i="10"/>
  <c r="F106" i="10"/>
  <c r="F67" i="10"/>
  <c r="F34" i="10"/>
  <c r="F148" i="10"/>
  <c r="F361" i="10"/>
  <c r="F173" i="10"/>
  <c r="F201" i="10"/>
  <c r="F261" i="10"/>
  <c r="F35" i="10"/>
  <c r="F290" i="10"/>
  <c r="F131" i="10"/>
  <c r="F125" i="10"/>
  <c r="F386" i="10"/>
  <c r="F357" i="10"/>
  <c r="F140" i="10"/>
  <c r="F29" i="10"/>
  <c r="F382" i="10"/>
  <c r="F342" i="10"/>
  <c r="F384" i="10"/>
  <c r="F374" i="10"/>
  <c r="F314" i="10"/>
  <c r="F244" i="10"/>
  <c r="F287" i="10"/>
  <c r="F214" i="10"/>
  <c r="F468" i="10"/>
  <c r="F368" i="10"/>
  <c r="F288" i="10"/>
  <c r="F401" i="10"/>
  <c r="F402" i="10"/>
  <c r="F453" i="10"/>
  <c r="F65" i="10"/>
  <c r="F452" i="10"/>
  <c r="F356" i="10"/>
  <c r="F494" i="10"/>
  <c r="F227" i="10"/>
  <c r="F30" i="10"/>
  <c r="F369" i="10"/>
  <c r="F243" i="10"/>
  <c r="F66" i="10"/>
  <c r="F434" i="10"/>
  <c r="F246" i="10"/>
  <c r="F507" i="10"/>
  <c r="F467" i="10"/>
  <c r="F202" i="10"/>
  <c r="F454" i="10"/>
  <c r="F115" i="10"/>
  <c r="F191" i="10"/>
  <c r="F24" i="10"/>
  <c r="F247" i="10"/>
  <c r="F127" i="10"/>
  <c r="F87" i="10"/>
  <c r="F176" i="10"/>
  <c r="F355" i="10"/>
  <c r="F215" i="10"/>
  <c r="F358" i="10"/>
  <c r="F112" i="10"/>
  <c r="F78" i="10"/>
  <c r="F317" i="10"/>
  <c r="F119" i="10"/>
  <c r="F238" i="10"/>
  <c r="F318" i="10"/>
  <c r="F398" i="10"/>
  <c r="F319" i="10"/>
  <c r="F399" i="10"/>
  <c r="F81" i="10"/>
  <c r="F400" i="10"/>
  <c r="F42" i="10"/>
  <c r="F123" i="10"/>
  <c r="F461" i="10"/>
  <c r="F237" i="10"/>
  <c r="F198" i="10"/>
  <c r="F161" i="10"/>
  <c r="F163" i="10"/>
  <c r="F197" i="10"/>
  <c r="F159" i="10"/>
  <c r="F38" i="10"/>
  <c r="F277" i="10"/>
  <c r="F397" i="10"/>
  <c r="F39" i="10"/>
  <c r="F82" i="10"/>
  <c r="F83" i="10"/>
  <c r="F322" i="10"/>
  <c r="F199" i="10"/>
  <c r="F241" i="10"/>
  <c r="F121" i="10"/>
  <c r="F281" i="10"/>
  <c r="F6" i="10"/>
  <c r="F77" i="10"/>
  <c r="F158" i="10"/>
  <c r="F457" i="10"/>
  <c r="F239" i="10"/>
  <c r="F162" i="10"/>
  <c r="F242" i="10"/>
  <c r="F425" i="10"/>
  <c r="F37" i="10"/>
  <c r="F117" i="10"/>
  <c r="F157" i="10"/>
  <c r="F118" i="10"/>
  <c r="F79" i="10"/>
  <c r="F278" i="10"/>
  <c r="F279" i="10"/>
  <c r="F458" i="10"/>
  <c r="F41" i="10"/>
  <c r="F321" i="10"/>
  <c r="F43" i="10"/>
  <c r="F362" i="10"/>
  <c r="F282" i="10"/>
  <c r="F44" i="10"/>
  <c r="F245" i="10"/>
  <c r="F464" i="10"/>
  <c r="F45" i="10"/>
  <c r="F283" i="10"/>
  <c r="F465" i="10"/>
  <c r="F324" i="10"/>
  <c r="F46" i="10"/>
  <c r="F284" i="10"/>
  <c r="F323" i="10"/>
  <c r="F363" i="10"/>
  <c r="F364" i="10"/>
  <c r="F166" i="10"/>
  <c r="F203" i="10"/>
  <c r="F204" i="10"/>
  <c r="F404" i="10"/>
  <c r="F84" i="10"/>
  <c r="F285" i="10"/>
  <c r="F85" i="10"/>
  <c r="F86" i="10"/>
  <c r="F325" i="10"/>
  <c r="F126" i="10"/>
  <c r="F164" i="10"/>
  <c r="F165" i="10"/>
  <c r="F365" i="10"/>
  <c r="F403" i="10"/>
  <c r="F124" i="10"/>
  <c r="F405" i="10"/>
  <c r="F205" i="10"/>
  <c r="F473" i="10"/>
  <c r="F113" i="10"/>
  <c r="F160" i="10"/>
  <c r="F406" i="10"/>
  <c r="F183" i="10"/>
  <c r="F487" i="10"/>
  <c r="F52" i="10"/>
  <c r="F137" i="10"/>
  <c r="F264" i="10"/>
  <c r="F233" i="10"/>
  <c r="F251" i="10"/>
  <c r="F48" i="10"/>
  <c r="F471" i="10"/>
  <c r="F391" i="10"/>
  <c r="F31" i="10"/>
  <c r="F296" i="10"/>
  <c r="F69" i="10"/>
  <c r="F13" i="10"/>
  <c r="F270" i="10"/>
  <c r="F260" i="10"/>
  <c r="F93" i="10"/>
  <c r="F420" i="10"/>
  <c r="F474" i="10"/>
  <c r="F142" i="10"/>
  <c r="F455" i="10"/>
  <c r="F185" i="10"/>
  <c r="F17" i="10"/>
  <c r="F222" i="10"/>
  <c r="F492" i="10"/>
  <c r="F11" i="10"/>
  <c r="F8" i="10"/>
  <c r="F291" i="10"/>
  <c r="F211" i="10"/>
  <c r="F510" i="10"/>
  <c r="F276" i="10"/>
  <c r="F99" i="10"/>
  <c r="F301" i="10"/>
  <c r="F73" i="10"/>
  <c r="F439" i="10"/>
  <c r="F394" i="10"/>
  <c r="F266" i="10"/>
  <c r="F415" i="10"/>
  <c r="F102" i="10"/>
  <c r="F25" i="10"/>
  <c r="F180" i="10"/>
  <c r="F392" i="10"/>
  <c r="F370" i="10"/>
  <c r="F167" i="10"/>
  <c r="F91" i="10"/>
  <c r="F490" i="10"/>
  <c r="F390" i="10"/>
  <c r="F256" i="10"/>
  <c r="F254" i="10"/>
  <c r="F303" i="10"/>
  <c r="F33" i="10"/>
  <c r="F219" i="10"/>
  <c r="F334" i="10"/>
  <c r="F224" i="10"/>
  <c r="F315" i="10"/>
  <c r="F225" i="10"/>
  <c r="F495" i="10"/>
  <c r="F220" i="10"/>
  <c r="F312" i="10"/>
  <c r="F310" i="10"/>
  <c r="F47" i="10"/>
  <c r="F330" i="10"/>
  <c r="F250" i="10"/>
  <c r="F350" i="10"/>
  <c r="F236" i="10"/>
  <c r="F302" i="10"/>
  <c r="F182" i="10"/>
  <c r="F235" i="10"/>
  <c r="F100" i="10"/>
  <c r="F375" i="10"/>
  <c r="F504" i="10"/>
  <c r="F192" i="10"/>
  <c r="F190" i="10"/>
  <c r="F7" i="10"/>
  <c r="F230" i="10"/>
  <c r="F90" i="10"/>
  <c r="F216" i="10"/>
  <c r="F338" i="10"/>
  <c r="F145" i="10"/>
  <c r="F419" i="10"/>
  <c r="F14" i="10"/>
  <c r="F341" i="10"/>
  <c r="F234" i="10"/>
  <c r="F265" i="10"/>
  <c r="F274" i="10"/>
  <c r="F359" i="10"/>
  <c r="F61" i="10"/>
  <c r="F482" i="10"/>
  <c r="F51" i="10"/>
  <c r="F443" i="10"/>
  <c r="F483" i="10"/>
  <c r="F50" i="10"/>
  <c r="F136" i="10"/>
  <c r="F108" i="10"/>
  <c r="F103" i="10"/>
  <c r="F339" i="10"/>
  <c r="F146" i="10"/>
  <c r="F80" i="10"/>
  <c r="F194" i="10"/>
  <c r="F223" i="10"/>
  <c r="F74" i="10"/>
  <c r="F259" i="10"/>
  <c r="F366" i="10"/>
  <c r="F509" i="10"/>
  <c r="F430" i="10"/>
  <c r="F329" i="10"/>
  <c r="F367" i="10"/>
  <c r="F408" i="10"/>
  <c r="F116" i="10"/>
  <c r="F488" i="10"/>
  <c r="F326" i="10"/>
  <c r="F480" i="10"/>
  <c r="F429" i="10"/>
  <c r="F407" i="10"/>
  <c r="F96" i="10"/>
  <c r="F62" i="10"/>
  <c r="F298" i="10"/>
  <c r="F393" i="10"/>
  <c r="F381" i="10"/>
  <c r="F94" i="10"/>
  <c r="F181" i="10"/>
  <c r="F22" i="10"/>
  <c r="F501" i="10"/>
  <c r="F328" i="10"/>
  <c r="F428" i="10"/>
  <c r="F120" i="10"/>
  <c r="F505" i="10"/>
  <c r="F372" i="10"/>
  <c r="F95" i="10"/>
  <c r="F258" i="10"/>
  <c r="F475" i="10"/>
  <c r="F484" i="10"/>
  <c r="F171" i="10"/>
  <c r="F309" i="10"/>
  <c r="F196" i="10"/>
  <c r="F293" i="10"/>
  <c r="F252" i="10"/>
  <c r="F168" i="10"/>
  <c r="F153" i="10"/>
  <c r="F460" i="10"/>
  <c r="F496" i="10"/>
  <c r="F515" i="10"/>
  <c r="F300" i="10"/>
  <c r="F272" i="10"/>
  <c r="F187" i="10"/>
  <c r="F18" i="10"/>
  <c r="F275" i="10"/>
  <c r="F169" i="10"/>
  <c r="F485" i="10"/>
  <c r="F269" i="10"/>
  <c r="F76" i="10"/>
  <c r="F297" i="10"/>
  <c r="F292" i="10"/>
  <c r="F445" i="10"/>
  <c r="F299" i="10"/>
  <c r="F149" i="10"/>
  <c r="F92" i="10"/>
  <c r="F335" i="10"/>
  <c r="F500" i="10"/>
  <c r="F212" i="10"/>
  <c r="F513" i="10"/>
  <c r="F26" i="10"/>
  <c r="F175" i="10"/>
  <c r="F89" i="10"/>
  <c r="F150" i="10"/>
  <c r="F229" i="10"/>
  <c r="F56" i="10"/>
  <c r="F352" i="10"/>
  <c r="F170" i="10"/>
  <c r="F213" i="10"/>
  <c r="F107" i="10"/>
  <c r="F128" i="10"/>
  <c r="F133" i="10"/>
  <c r="F88" i="10"/>
  <c r="F135" i="10"/>
  <c r="F320" i="10"/>
  <c r="F32" i="10"/>
  <c r="F433" i="10"/>
  <c r="F477" i="10"/>
  <c r="F75" i="10"/>
  <c r="F49" i="10"/>
  <c r="F448" i="10"/>
  <c r="F189" i="10"/>
  <c r="F36" i="10"/>
  <c r="F332" i="10"/>
  <c r="F228" i="10"/>
  <c r="F97" i="10"/>
  <c r="F152" i="10"/>
  <c r="F305" i="10"/>
  <c r="F497" i="10"/>
  <c r="F395" i="10"/>
  <c r="F109" i="10"/>
  <c r="F23" i="10"/>
  <c r="F19" i="10"/>
  <c r="F226" i="10"/>
  <c r="F333" i="10"/>
  <c r="F64" i="10"/>
  <c r="F514" i="10"/>
  <c r="F9" i="10"/>
  <c r="F70" i="10"/>
  <c r="F486" i="10"/>
  <c r="F16" i="10"/>
  <c r="F422" i="10"/>
  <c r="F340" i="10"/>
  <c r="F481" i="10"/>
  <c r="F232" i="10"/>
  <c r="F444" i="10"/>
  <c r="F172" i="10"/>
  <c r="F134" i="10"/>
  <c r="F489" i="10"/>
  <c r="F143" i="10"/>
  <c r="F273" i="10"/>
  <c r="F493" i="10"/>
  <c r="F354" i="10"/>
  <c r="F508" i="10"/>
  <c r="F503" i="10"/>
  <c r="F431" i="10"/>
  <c r="F347" i="10"/>
  <c r="F207" i="10"/>
  <c r="F63" i="10"/>
  <c r="F379" i="10"/>
  <c r="F60" i="10"/>
  <c r="F472" i="10"/>
  <c r="F353" i="10"/>
  <c r="F104" i="10"/>
  <c r="F479" i="10"/>
  <c r="F389" i="10"/>
  <c r="F311" i="10"/>
  <c r="F308" i="10"/>
  <c r="F72" i="10"/>
  <c r="F206" i="10"/>
  <c r="F413" i="10"/>
  <c r="F417" i="10"/>
  <c r="F267" i="10"/>
  <c r="F412" i="10"/>
  <c r="F253" i="10"/>
  <c r="F373" i="10"/>
  <c r="F327" i="10"/>
  <c r="F388" i="10"/>
  <c r="F231" i="10"/>
  <c r="F268" i="10"/>
  <c r="F10" i="10"/>
  <c r="F188" i="10"/>
  <c r="F186" i="10"/>
  <c r="F377" i="10"/>
  <c r="F263" i="10"/>
  <c r="F438" i="10"/>
  <c r="F138" i="10"/>
  <c r="F491" i="10"/>
  <c r="F255" i="10"/>
  <c r="F271" i="10"/>
  <c r="F396" i="10"/>
  <c r="F15" i="10"/>
  <c r="F336" i="10"/>
  <c r="F193" i="10"/>
  <c r="F101" i="10"/>
  <c r="F432" i="10"/>
  <c r="F58" i="10"/>
  <c r="F21" i="10"/>
  <c r="F177" i="10"/>
  <c r="F221" i="10"/>
  <c r="F463" i="10"/>
  <c r="F360" i="10"/>
  <c r="F436" i="10"/>
  <c r="F68" i="10"/>
  <c r="F450" i="10"/>
  <c r="F184" i="10"/>
  <c r="F210" i="10"/>
  <c r="F249" i="10"/>
  <c r="F343" i="10"/>
  <c r="F57" i="10"/>
  <c r="F179" i="10"/>
  <c r="F446" i="10"/>
  <c r="F416" i="10"/>
  <c r="F418" i="10"/>
  <c r="F447" i="10"/>
  <c r="F498" i="10"/>
  <c r="F478" i="10"/>
  <c r="F499" i="10"/>
  <c r="F449" i="10"/>
  <c r="F371" i="10"/>
  <c r="F437" i="10"/>
  <c r="F476" i="10"/>
  <c r="F456" i="10"/>
  <c r="F28" i="10"/>
  <c r="F195" i="10"/>
  <c r="F55" i="10"/>
  <c r="F71" i="10"/>
  <c r="F20" i="10"/>
  <c r="F411" i="10"/>
  <c r="F512" i="10"/>
  <c r="F306" i="10"/>
  <c r="F380" i="10"/>
  <c r="F378" i="10"/>
  <c r="F459" i="10"/>
  <c r="F440" i="10"/>
  <c r="F307" i="10"/>
  <c r="F410" i="10"/>
  <c r="F462" i="10"/>
  <c r="F12" i="10"/>
  <c r="F304" i="10"/>
  <c r="F331" i="10"/>
  <c r="F59" i="10"/>
  <c r="F208" i="10"/>
  <c r="F376" i="10"/>
  <c r="F154" i="10"/>
  <c r="F316" i="10"/>
  <c r="F151" i="10"/>
  <c r="F40" i="10"/>
  <c r="F27" i="10"/>
  <c r="F178" i="10"/>
  <c r="F337" i="10"/>
  <c r="F139" i="10"/>
  <c r="F421" i="10"/>
  <c r="F511" i="10"/>
  <c r="F348" i="10"/>
  <c r="F200" i="10"/>
  <c r="F13" i="6"/>
  <c r="F84" i="6"/>
  <c r="F82" i="6"/>
  <c r="F6" i="6"/>
  <c r="F83" i="6"/>
  <c r="F81" i="6"/>
  <c r="F79" i="6"/>
  <c r="F77" i="6"/>
  <c r="F75" i="6"/>
  <c r="F73" i="6"/>
  <c r="F71" i="6"/>
  <c r="F69" i="6"/>
  <c r="F67" i="6"/>
  <c r="F65" i="6"/>
  <c r="F63" i="6"/>
  <c r="F61" i="6"/>
  <c r="F59" i="6"/>
  <c r="F57" i="6"/>
  <c r="F55" i="6"/>
  <c r="F53" i="6"/>
  <c r="F51" i="6"/>
  <c r="F49" i="6"/>
  <c r="F47" i="6"/>
  <c r="F45" i="6"/>
  <c r="F43" i="6"/>
  <c r="F41" i="6"/>
  <c r="F39" i="6"/>
  <c r="F37" i="6"/>
  <c r="F35" i="6"/>
  <c r="F33" i="6"/>
  <c r="F31" i="6"/>
  <c r="F29" i="6"/>
  <c r="F27" i="6"/>
  <c r="F25" i="6"/>
  <c r="F23" i="6"/>
  <c r="F21" i="6"/>
  <c r="F19" i="6"/>
  <c r="F17" i="6"/>
  <c r="F15" i="6"/>
  <c r="F12" i="6"/>
  <c r="F10" i="6"/>
  <c r="F8" i="6"/>
  <c r="F80" i="6"/>
  <c r="F78" i="6"/>
  <c r="F76" i="6"/>
  <c r="F74" i="6"/>
  <c r="F72" i="6"/>
  <c r="F70" i="6"/>
  <c r="F68" i="6"/>
  <c r="F66" i="6"/>
  <c r="F64" i="6"/>
  <c r="F62" i="6"/>
  <c r="F60" i="6"/>
  <c r="F58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F26" i="6"/>
  <c r="F24" i="6"/>
  <c r="F22" i="6"/>
  <c r="F20" i="6"/>
  <c r="F18" i="6"/>
  <c r="F16" i="6"/>
  <c r="F14" i="6"/>
  <c r="F11" i="6"/>
  <c r="F9" i="6"/>
  <c r="F7" i="6"/>
  <c r="I83" i="4"/>
  <c r="H23" i="10" l="1"/>
  <c r="H285" i="10"/>
  <c r="H323" i="10"/>
  <c r="G180" i="10"/>
  <c r="H134" i="10"/>
  <c r="G375" i="10"/>
  <c r="H475" i="10"/>
  <c r="G25" i="10"/>
  <c r="H391" i="10"/>
  <c r="G253" i="10"/>
  <c r="G324" i="10"/>
  <c r="G167" i="10"/>
  <c r="G367" i="10"/>
  <c r="H57" i="10"/>
  <c r="H257" i="10"/>
  <c r="H457" i="10"/>
  <c r="G138" i="10"/>
  <c r="G338" i="10"/>
  <c r="H18" i="10"/>
  <c r="H218" i="10"/>
  <c r="H418" i="10"/>
  <c r="G99" i="10"/>
  <c r="G299" i="10"/>
  <c r="G499" i="10"/>
  <c r="H189" i="10"/>
  <c r="H389" i="10"/>
  <c r="G110" i="10"/>
  <c r="H180" i="10"/>
  <c r="H380" i="10"/>
  <c r="G71" i="10"/>
  <c r="G271" i="10"/>
  <c r="G471" i="10"/>
  <c r="H181" i="10"/>
  <c r="H66" i="10"/>
  <c r="H431" i="10"/>
  <c r="H6" i="10"/>
  <c r="G132" i="10"/>
  <c r="G482" i="10"/>
  <c r="H294" i="10"/>
  <c r="G113" i="10"/>
  <c r="G465" i="10"/>
  <c r="H314" i="10"/>
  <c r="G384" i="10"/>
  <c r="G55" i="10"/>
  <c r="G420" i="10"/>
  <c r="G226" i="10"/>
  <c r="G96" i="10"/>
  <c r="G454" i="10"/>
  <c r="H336" i="10"/>
  <c r="G194" i="10"/>
  <c r="G266" i="10"/>
  <c r="H34" i="10"/>
  <c r="G483" i="10"/>
  <c r="G434" i="10"/>
  <c r="G435" i="10"/>
  <c r="G116" i="10"/>
  <c r="H354" i="10"/>
  <c r="G213" i="10"/>
  <c r="H175" i="10"/>
  <c r="G486" i="10"/>
  <c r="H246" i="10"/>
  <c r="H442" i="10"/>
  <c r="G392" i="10"/>
  <c r="G103" i="10"/>
  <c r="H341" i="10"/>
  <c r="H182" i="10"/>
  <c r="G85" i="10"/>
  <c r="G476" i="10"/>
  <c r="H286" i="10"/>
  <c r="H393" i="10"/>
  <c r="G512" i="10"/>
  <c r="H343" i="10"/>
  <c r="H202" i="10"/>
  <c r="H44" i="10"/>
  <c r="G177" i="10"/>
  <c r="G377" i="10"/>
  <c r="H67" i="10"/>
  <c r="H267" i="10"/>
  <c r="H467" i="10"/>
  <c r="G148" i="10"/>
  <c r="G348" i="10"/>
  <c r="H28" i="10"/>
  <c r="H228" i="10"/>
  <c r="H428" i="10"/>
  <c r="G109" i="10"/>
  <c r="G309" i="10"/>
  <c r="G509" i="10"/>
  <c r="H199" i="10"/>
  <c r="H399" i="10"/>
  <c r="G120" i="10"/>
  <c r="H190" i="10"/>
  <c r="H390" i="10"/>
  <c r="G81" i="10"/>
  <c r="G281" i="10"/>
  <c r="G481" i="10"/>
  <c r="H201" i="10"/>
  <c r="H86" i="10"/>
  <c r="H445" i="10"/>
  <c r="H146" i="10"/>
  <c r="G496" i="10"/>
  <c r="H313" i="10"/>
  <c r="G133" i="10"/>
  <c r="H333" i="10"/>
  <c r="G75" i="10"/>
  <c r="G245" i="10"/>
  <c r="G472" i="10"/>
  <c r="H83" i="10"/>
  <c r="H443" i="10"/>
  <c r="G65" i="10"/>
  <c r="G160" i="10"/>
  <c r="H63" i="10"/>
  <c r="G44" i="10"/>
  <c r="G43" i="10"/>
  <c r="G442" i="10"/>
  <c r="H145" i="10"/>
  <c r="H215" i="10"/>
  <c r="G474" i="10"/>
  <c r="G304" i="10"/>
  <c r="H162" i="10"/>
  <c r="G444" i="10"/>
  <c r="G187" i="10"/>
  <c r="G387" i="10"/>
  <c r="H77" i="10"/>
  <c r="H277" i="10"/>
  <c r="H477" i="10"/>
  <c r="G158" i="10"/>
  <c r="G358" i="10"/>
  <c r="H38" i="10"/>
  <c r="H238" i="10"/>
  <c r="H438" i="10"/>
  <c r="G119" i="10"/>
  <c r="G319" i="10"/>
  <c r="H9" i="10"/>
  <c r="H209" i="10"/>
  <c r="H409" i="10"/>
  <c r="G130" i="10"/>
  <c r="H200" i="10"/>
  <c r="H400" i="10"/>
  <c r="G91" i="10"/>
  <c r="G291" i="10"/>
  <c r="G491" i="10"/>
  <c r="H211" i="10"/>
  <c r="H106" i="10"/>
  <c r="H463" i="10"/>
  <c r="H54" i="10"/>
  <c r="H165" i="10"/>
  <c r="G514" i="10"/>
  <c r="H332" i="10"/>
  <c r="G152" i="10"/>
  <c r="G500" i="10"/>
  <c r="H351" i="10"/>
  <c r="G466" i="10"/>
  <c r="G95" i="10"/>
  <c r="G453" i="10"/>
  <c r="G264" i="10"/>
  <c r="G136" i="10"/>
  <c r="H372" i="10"/>
  <c r="H62" i="10"/>
  <c r="G7" i="10"/>
  <c r="G376" i="10"/>
  <c r="G460" i="10"/>
  <c r="H491" i="10"/>
  <c r="H476" i="10"/>
  <c r="G394" i="10"/>
  <c r="H456" i="10"/>
  <c r="G26" i="10"/>
  <c r="G426" i="10"/>
  <c r="H253" i="10"/>
  <c r="H122" i="10"/>
  <c r="G273" i="10"/>
  <c r="G197" i="10"/>
  <c r="G397" i="10"/>
  <c r="H87" i="10"/>
  <c r="H287" i="10"/>
  <c r="H487" i="10"/>
  <c r="G168" i="10"/>
  <c r="G368" i="10"/>
  <c r="H48" i="10"/>
  <c r="H248" i="10"/>
  <c r="H448" i="10"/>
  <c r="G129" i="10"/>
  <c r="G329" i="10"/>
  <c r="H19" i="10"/>
  <c r="H219" i="10"/>
  <c r="H419" i="10"/>
  <c r="H10" i="10"/>
  <c r="H210" i="10"/>
  <c r="H410" i="10"/>
  <c r="G101" i="10"/>
  <c r="G301" i="10"/>
  <c r="G501" i="10"/>
  <c r="H221" i="10"/>
  <c r="H126" i="10"/>
  <c r="H481" i="10"/>
  <c r="H94" i="10"/>
  <c r="H184" i="10"/>
  <c r="H433" i="10"/>
  <c r="H346" i="10"/>
  <c r="H166" i="10"/>
  <c r="G515" i="10"/>
  <c r="H383" i="10"/>
  <c r="G502" i="10"/>
  <c r="G115" i="10"/>
  <c r="G470" i="10"/>
  <c r="G283" i="10"/>
  <c r="G155" i="10"/>
  <c r="G504" i="10"/>
  <c r="H386" i="10"/>
  <c r="H265" i="10"/>
  <c r="G513" i="10"/>
  <c r="G506" i="10"/>
  <c r="H326" i="10"/>
  <c r="G356" i="10"/>
  <c r="G475" i="10"/>
  <c r="H213" i="10"/>
  <c r="G207" i="10"/>
  <c r="G252" i="10"/>
  <c r="H412" i="10"/>
  <c r="H361" i="10"/>
  <c r="H356" i="10"/>
  <c r="H266" i="10"/>
  <c r="H144" i="10"/>
  <c r="G345" i="10"/>
  <c r="H304" i="10"/>
  <c r="G123" i="10"/>
  <c r="G106" i="10"/>
  <c r="H104" i="10"/>
  <c r="G323" i="10"/>
  <c r="G310" i="10"/>
  <c r="G216" i="10"/>
  <c r="H411" i="10"/>
  <c r="G255" i="10"/>
  <c r="G254" i="10"/>
  <c r="H65" i="10"/>
  <c r="G413" i="10"/>
  <c r="G37" i="10"/>
  <c r="G237" i="10"/>
  <c r="G437" i="10"/>
  <c r="H127" i="10"/>
  <c r="H327" i="10"/>
  <c r="G8" i="10"/>
  <c r="G208" i="10"/>
  <c r="G408" i="10"/>
  <c r="H88" i="10"/>
  <c r="H288" i="10"/>
  <c r="H488" i="10"/>
  <c r="G169" i="10"/>
  <c r="G369" i="10"/>
  <c r="H59" i="10"/>
  <c r="H259" i="10"/>
  <c r="H459" i="10"/>
  <c r="H50" i="10"/>
  <c r="H250" i="10"/>
  <c r="H450" i="10"/>
  <c r="G141" i="10"/>
  <c r="G341" i="10"/>
  <c r="H51" i="10"/>
  <c r="H261" i="10"/>
  <c r="G203" i="10"/>
  <c r="H14" i="10"/>
  <c r="G282" i="10"/>
  <c r="G256" i="10"/>
  <c r="H52" i="10"/>
  <c r="H414" i="10"/>
  <c r="H242" i="10"/>
  <c r="H73" i="10"/>
  <c r="H465" i="10"/>
  <c r="G190" i="10"/>
  <c r="G192" i="10"/>
  <c r="H96" i="10"/>
  <c r="H353" i="10"/>
  <c r="H226" i="10"/>
  <c r="H76" i="10"/>
  <c r="H454" i="10"/>
  <c r="G340" i="10"/>
  <c r="H82" i="10"/>
  <c r="H505" i="10"/>
  <c r="G182" i="10"/>
  <c r="H325" i="10"/>
  <c r="G493" i="10"/>
  <c r="G305" i="10"/>
  <c r="G183" i="10"/>
  <c r="G445" i="10"/>
  <c r="G257" i="10"/>
  <c r="G507" i="10"/>
  <c r="H247" i="10"/>
  <c r="G28" i="10"/>
  <c r="G278" i="10"/>
  <c r="H8" i="10"/>
  <c r="H308" i="10"/>
  <c r="G39" i="10"/>
  <c r="G289" i="10"/>
  <c r="H79" i="10"/>
  <c r="H329" i="10"/>
  <c r="G100" i="10"/>
  <c r="H270" i="10"/>
  <c r="G11" i="10"/>
  <c r="G261" i="10"/>
  <c r="H71" i="10"/>
  <c r="H21" i="10"/>
  <c r="H413" i="10"/>
  <c r="H352" i="10"/>
  <c r="G382" i="10"/>
  <c r="H275" i="10"/>
  <c r="G276" i="10"/>
  <c r="G205" i="10"/>
  <c r="G352" i="10"/>
  <c r="H225" i="10"/>
  <c r="H115" i="10"/>
  <c r="G76" i="10"/>
  <c r="H136" i="10"/>
  <c r="G82" i="10"/>
  <c r="H355" i="10"/>
  <c r="H364" i="10"/>
  <c r="H244" i="10"/>
  <c r="G174" i="10"/>
  <c r="H155" i="10"/>
  <c r="G430" i="10"/>
  <c r="H174" i="10"/>
  <c r="H305" i="10"/>
  <c r="G328" i="10"/>
  <c r="G263" i="10"/>
  <c r="G383" i="10"/>
  <c r="H284" i="10"/>
  <c r="H415" i="10"/>
  <c r="H316" i="10"/>
  <c r="H138" i="10"/>
  <c r="H350" i="10"/>
  <c r="G415" i="10"/>
  <c r="H322" i="10"/>
  <c r="G272" i="10"/>
  <c r="H461" i="10"/>
  <c r="G118" i="10"/>
  <c r="G179" i="10"/>
  <c r="H110" i="10"/>
  <c r="H161" i="10"/>
  <c r="H514" i="10"/>
  <c r="G385" i="10"/>
  <c r="H292" i="10"/>
  <c r="G220" i="10"/>
  <c r="G357" i="10"/>
  <c r="H158" i="10"/>
  <c r="H179" i="10"/>
  <c r="G411" i="10"/>
  <c r="H92" i="10"/>
  <c r="G403" i="10"/>
  <c r="H105" i="10"/>
  <c r="G142" i="10"/>
  <c r="G234" i="10"/>
  <c r="G410" i="10"/>
  <c r="H254" i="10"/>
  <c r="G306" i="10"/>
  <c r="H324" i="10"/>
  <c r="G267" i="10"/>
  <c r="H7" i="10"/>
  <c r="H297" i="10"/>
  <c r="G38" i="10"/>
  <c r="G288" i="10"/>
  <c r="H58" i="10"/>
  <c r="H318" i="10"/>
  <c r="G49" i="10"/>
  <c r="G339" i="10"/>
  <c r="H89" i="10"/>
  <c r="H339" i="10"/>
  <c r="H20" i="10"/>
  <c r="H280" i="10"/>
  <c r="G21" i="10"/>
  <c r="G311" i="10"/>
  <c r="H81" i="10"/>
  <c r="H191" i="10"/>
  <c r="H495" i="10"/>
  <c r="H384" i="10"/>
  <c r="G396" i="10"/>
  <c r="G295" i="10"/>
  <c r="G224" i="10"/>
  <c r="G15" i="10"/>
  <c r="H135" i="10"/>
  <c r="G102" i="10"/>
  <c r="G83" i="10"/>
  <c r="H358" i="10"/>
  <c r="G361" i="10"/>
  <c r="H12" i="10"/>
  <c r="H446" i="10"/>
  <c r="G316" i="10"/>
  <c r="G230" i="10"/>
  <c r="G146" i="10"/>
  <c r="G302" i="10"/>
  <c r="H334" i="10"/>
  <c r="G265" i="10"/>
  <c r="G398" i="10"/>
  <c r="H100" i="10"/>
  <c r="G72" i="10"/>
  <c r="H335" i="10"/>
  <c r="H142" i="10"/>
  <c r="G87" i="10"/>
  <c r="H387" i="10"/>
  <c r="H148" i="10"/>
  <c r="H169" i="10"/>
  <c r="G151" i="10"/>
  <c r="H262" i="10"/>
  <c r="H402" i="10"/>
  <c r="G97" i="10"/>
  <c r="G128" i="10"/>
  <c r="G439" i="10"/>
  <c r="G161" i="10"/>
  <c r="G296" i="10"/>
  <c r="H501" i="10"/>
  <c r="H252" i="10"/>
  <c r="G144" i="10"/>
  <c r="G63" i="10"/>
  <c r="H85" i="10"/>
  <c r="H273" i="10"/>
  <c r="G274" i="10"/>
  <c r="H214" i="10"/>
  <c r="G124" i="10"/>
  <c r="H444" i="10"/>
  <c r="G277" i="10"/>
  <c r="H17" i="10"/>
  <c r="H307" i="10"/>
  <c r="G48" i="10"/>
  <c r="G298" i="10"/>
  <c r="H68" i="10"/>
  <c r="H328" i="10"/>
  <c r="G59" i="10"/>
  <c r="G349" i="10"/>
  <c r="H99" i="10"/>
  <c r="H349" i="10"/>
  <c r="H30" i="10"/>
  <c r="H290" i="10"/>
  <c r="G31" i="10"/>
  <c r="G321" i="10"/>
  <c r="H91" i="10"/>
  <c r="H281" i="10"/>
  <c r="H513" i="10"/>
  <c r="H434" i="10"/>
  <c r="G414" i="10"/>
  <c r="H382" i="10"/>
  <c r="G314" i="10"/>
  <c r="G243" i="10"/>
  <c r="H74" i="10"/>
  <c r="H263" i="10"/>
  <c r="H154" i="10"/>
  <c r="G193" i="10"/>
  <c r="G122" i="10"/>
  <c r="G89" i="10"/>
  <c r="G61" i="10"/>
  <c r="G94" i="10"/>
  <c r="H295" i="10"/>
  <c r="G175" i="10"/>
  <c r="H464" i="10"/>
  <c r="H401" i="10"/>
  <c r="G246" i="10"/>
  <c r="G400" i="10"/>
  <c r="H302" i="10"/>
  <c r="H493" i="10"/>
  <c r="G312" i="10"/>
  <c r="G233" i="10"/>
  <c r="G293" i="10"/>
  <c r="G337" i="10"/>
  <c r="G108" i="10"/>
  <c r="G159" i="10"/>
  <c r="H449" i="10"/>
  <c r="H151" i="10"/>
  <c r="H451" i="10"/>
  <c r="G284" i="10"/>
  <c r="H373" i="10"/>
  <c r="G347" i="10"/>
  <c r="G429" i="10"/>
  <c r="G222" i="10"/>
  <c r="H483" i="10"/>
  <c r="G326" i="10"/>
  <c r="H147" i="10"/>
  <c r="G189" i="10"/>
  <c r="H370" i="10"/>
  <c r="H236" i="10"/>
  <c r="G450" i="10"/>
  <c r="G322" i="10"/>
  <c r="G86" i="10"/>
  <c r="H43" i="10"/>
  <c r="H232" i="10"/>
  <c r="H143" i="10"/>
  <c r="G344" i="10"/>
  <c r="G510" i="10"/>
  <c r="G17" i="10"/>
  <c r="G287" i="10"/>
  <c r="H27" i="10"/>
  <c r="H317" i="10"/>
  <c r="G58" i="10"/>
  <c r="G308" i="10"/>
  <c r="H78" i="10"/>
  <c r="H338" i="10"/>
  <c r="G69" i="10"/>
  <c r="G359" i="10"/>
  <c r="H109" i="10"/>
  <c r="H359" i="10"/>
  <c r="H40" i="10"/>
  <c r="H300" i="10"/>
  <c r="G41" i="10"/>
  <c r="G331" i="10"/>
  <c r="H101" i="10"/>
  <c r="G12" i="10"/>
  <c r="H365" i="10"/>
  <c r="H466" i="10"/>
  <c r="G432" i="10"/>
  <c r="H396" i="10"/>
  <c r="G333" i="10"/>
  <c r="G262" i="10"/>
  <c r="H153" i="10"/>
  <c r="H282" i="10"/>
  <c r="H173" i="10"/>
  <c r="G212" i="10"/>
  <c r="H193" i="10"/>
  <c r="G140" i="10"/>
  <c r="H129" i="10"/>
  <c r="H379" i="10"/>
  <c r="H320" i="10"/>
  <c r="H121" i="10"/>
  <c r="G464" i="10"/>
  <c r="H264" i="10"/>
  <c r="G153" i="10"/>
  <c r="G335" i="10"/>
  <c r="G13" i="10"/>
  <c r="H376" i="10"/>
  <c r="H26" i="10"/>
  <c r="H24" i="10"/>
  <c r="G77" i="10"/>
  <c r="H377" i="10"/>
  <c r="H388" i="10"/>
  <c r="H159" i="10"/>
  <c r="G391" i="10"/>
  <c r="H496" i="10"/>
  <c r="G370" i="10"/>
  <c r="H342" i="10"/>
  <c r="H235" i="10"/>
  <c r="G418" i="10"/>
  <c r="H360" i="10"/>
  <c r="H72" i="10"/>
  <c r="G336" i="10"/>
  <c r="G290" i="10"/>
  <c r="G428" i="10"/>
  <c r="H120" i="10"/>
  <c r="G112" i="10"/>
  <c r="G354" i="10"/>
  <c r="G145" i="10"/>
  <c r="G480" i="10"/>
  <c r="H306" i="10"/>
  <c r="H406" i="10"/>
  <c r="G214" i="10"/>
  <c r="G463" i="10"/>
  <c r="G27" i="10"/>
  <c r="G297" i="10"/>
  <c r="H37" i="10"/>
  <c r="H337" i="10"/>
  <c r="G68" i="10"/>
  <c r="G318" i="10"/>
  <c r="H98" i="10"/>
  <c r="H348" i="10"/>
  <c r="G79" i="10"/>
  <c r="G379" i="10"/>
  <c r="H119" i="10"/>
  <c r="H369" i="10"/>
  <c r="H60" i="10"/>
  <c r="H310" i="10"/>
  <c r="G51" i="10"/>
  <c r="G351" i="10"/>
  <c r="H111" i="10"/>
  <c r="H31" i="10"/>
  <c r="G54" i="10"/>
  <c r="H502" i="10"/>
  <c r="G446" i="10"/>
  <c r="H432" i="10"/>
  <c r="G350" i="10"/>
  <c r="H276" i="10"/>
  <c r="G225" i="10"/>
  <c r="G300" i="10"/>
  <c r="H192" i="10"/>
  <c r="H245" i="10"/>
  <c r="H212" i="10"/>
  <c r="G156" i="10"/>
  <c r="H506" i="10"/>
  <c r="H108" i="10"/>
  <c r="H46" i="10"/>
  <c r="G210" i="10"/>
  <c r="H462" i="10"/>
  <c r="G32" i="10"/>
  <c r="H296" i="10"/>
  <c r="H424" i="10"/>
  <c r="H482" i="10"/>
  <c r="H303" i="10"/>
  <c r="H117" i="10"/>
  <c r="G419" i="10"/>
  <c r="G131" i="10"/>
  <c r="H32" i="10"/>
  <c r="G320" i="10"/>
  <c r="G374" i="10"/>
  <c r="H137" i="10"/>
  <c r="H398" i="10"/>
  <c r="H469" i="10"/>
  <c r="G401" i="10"/>
  <c r="G92" i="10"/>
  <c r="G433" i="10"/>
  <c r="G355" i="10"/>
  <c r="H233" i="10"/>
  <c r="H397" i="10"/>
  <c r="H408" i="10"/>
  <c r="H509" i="10"/>
  <c r="H171" i="10"/>
  <c r="G114" i="10"/>
  <c r="H385" i="10"/>
  <c r="H394" i="10"/>
  <c r="G105" i="10"/>
  <c r="G443" i="10"/>
  <c r="G176" i="10"/>
  <c r="H102" i="10"/>
  <c r="H163" i="10"/>
  <c r="G425" i="10"/>
  <c r="G47" i="10"/>
  <c r="G307" i="10"/>
  <c r="H47" i="10"/>
  <c r="H347" i="10"/>
  <c r="G78" i="10"/>
  <c r="G389" i="10"/>
  <c r="H70" i="10"/>
  <c r="G365" i="10"/>
  <c r="G184" i="10"/>
  <c r="G494" i="10"/>
  <c r="G395" i="10"/>
  <c r="H125" i="10"/>
  <c r="G492" i="10"/>
  <c r="H123" i="10"/>
  <c r="G380" i="10"/>
  <c r="G57" i="10"/>
  <c r="G317" i="10"/>
  <c r="H97" i="10"/>
  <c r="H357" i="10"/>
  <c r="G88" i="10"/>
  <c r="G378" i="10"/>
  <c r="H118" i="10"/>
  <c r="H368" i="10"/>
  <c r="G139" i="10"/>
  <c r="G399" i="10"/>
  <c r="H139" i="10"/>
  <c r="H429" i="10"/>
  <c r="H80" i="10"/>
  <c r="H330" i="10"/>
  <c r="G111" i="10"/>
  <c r="G371" i="10"/>
  <c r="H131" i="10"/>
  <c r="G402" i="10"/>
  <c r="H283" i="10"/>
  <c r="H224" i="10"/>
  <c r="H371" i="10"/>
  <c r="G393" i="10"/>
  <c r="H416" i="10"/>
  <c r="G104" i="10"/>
  <c r="G360" i="10"/>
  <c r="G84" i="10"/>
  <c r="G362" i="10"/>
  <c r="G66" i="10"/>
  <c r="G343" i="10"/>
  <c r="G67" i="10"/>
  <c r="G327" i="10"/>
  <c r="H107" i="10"/>
  <c r="H367" i="10"/>
  <c r="G98" i="10"/>
  <c r="G388" i="10"/>
  <c r="H128" i="10"/>
  <c r="H378" i="10"/>
  <c r="G149" i="10"/>
  <c r="G409" i="10"/>
  <c r="H149" i="10"/>
  <c r="H439" i="10"/>
  <c r="H90" i="10"/>
  <c r="H340" i="10"/>
  <c r="G121" i="10"/>
  <c r="G381" i="10"/>
  <c r="H141" i="10"/>
  <c r="G165" i="10"/>
  <c r="H186" i="10"/>
  <c r="G52" i="10"/>
  <c r="G353" i="10"/>
  <c r="H366" i="10"/>
  <c r="G303" i="10"/>
  <c r="H234" i="10"/>
  <c r="G373" i="10"/>
  <c r="G64" i="10"/>
  <c r="H423" i="10"/>
  <c r="H425" i="10"/>
  <c r="G217" i="10"/>
  <c r="H237" i="10"/>
  <c r="G448" i="10"/>
  <c r="H498" i="10"/>
  <c r="H29" i="10"/>
  <c r="G80" i="10"/>
  <c r="G171" i="10"/>
  <c r="H251" i="10"/>
  <c r="G484" i="10"/>
  <c r="G223" i="10"/>
  <c r="G186" i="10"/>
  <c r="G503" i="10"/>
  <c r="G422" i="10"/>
  <c r="G473" i="10"/>
  <c r="H321" i="10"/>
  <c r="G172" i="10"/>
  <c r="G199" i="10"/>
  <c r="H205" i="10"/>
  <c r="H374" i="10"/>
  <c r="H269" i="10"/>
  <c r="G93" i="10"/>
  <c r="G467" i="10"/>
  <c r="H274" i="10"/>
  <c r="H403" i="10"/>
  <c r="G46" i="10"/>
  <c r="H289" i="10"/>
  <c r="G294" i="10"/>
  <c r="H472" i="10"/>
  <c r="G178" i="10"/>
  <c r="H299" i="10"/>
  <c r="H312" i="10"/>
  <c r="G188" i="10"/>
  <c r="G441" i="10"/>
  <c r="H453" i="10"/>
  <c r="H194" i="10"/>
  <c r="H319" i="10"/>
  <c r="G14" i="10"/>
  <c r="H258" i="10"/>
  <c r="H363" i="10"/>
  <c r="G107" i="10"/>
  <c r="G20" i="10"/>
  <c r="H112" i="10"/>
  <c r="H187" i="10"/>
  <c r="H11" i="10"/>
  <c r="G390" i="10"/>
  <c r="G200" i="10"/>
  <c r="G127" i="10"/>
  <c r="G40" i="10"/>
  <c r="H41" i="10"/>
  <c r="G405" i="10"/>
  <c r="H375" i="10"/>
  <c r="H458" i="10"/>
  <c r="H133" i="10"/>
  <c r="G479" i="10"/>
  <c r="G386" i="10"/>
  <c r="H473" i="10"/>
  <c r="G438" i="10"/>
  <c r="H241" i="10"/>
  <c r="G404" i="10"/>
  <c r="G462" i="10"/>
  <c r="G250" i="10"/>
  <c r="G163" i="10"/>
  <c r="G227" i="10"/>
  <c r="H407" i="10"/>
  <c r="G458" i="10"/>
  <c r="H508" i="10"/>
  <c r="H39" i="10"/>
  <c r="G90" i="10"/>
  <c r="G181" i="10"/>
  <c r="H271" i="10"/>
  <c r="H172" i="10"/>
  <c r="G242" i="10"/>
  <c r="H515" i="10"/>
  <c r="G36" i="10"/>
  <c r="G436" i="10"/>
  <c r="G490" i="10"/>
  <c r="G221" i="10"/>
  <c r="H55" i="10"/>
  <c r="G508" i="10"/>
  <c r="H331" i="10"/>
  <c r="G406" i="10"/>
  <c r="H507" i="10"/>
  <c r="H220" i="10"/>
  <c r="H243" i="10"/>
  <c r="H499" i="10"/>
  <c r="G251" i="10"/>
  <c r="H436" i="10"/>
  <c r="H272" i="10"/>
  <c r="G229" i="10"/>
  <c r="G315" i="10"/>
  <c r="H188" i="10"/>
  <c r="H452" i="10"/>
  <c r="H216" i="10"/>
  <c r="H198" i="10"/>
  <c r="G330" i="10"/>
  <c r="G198" i="10"/>
  <c r="G451" i="10"/>
  <c r="G269" i="10"/>
  <c r="H33" i="10"/>
  <c r="G292" i="10"/>
  <c r="H268" i="10"/>
  <c r="G511" i="10"/>
  <c r="G62" i="10"/>
  <c r="H42" i="10"/>
  <c r="H278" i="10"/>
  <c r="H470" i="10"/>
  <c r="G135" i="10"/>
  <c r="G459" i="10"/>
  <c r="G150" i="10"/>
  <c r="G50" i="10"/>
  <c r="G173" i="10"/>
  <c r="G195" i="10"/>
  <c r="G60" i="10"/>
  <c r="H206" i="10"/>
  <c r="H195" i="10"/>
  <c r="H510" i="10"/>
  <c r="G455" i="10"/>
  <c r="G363" i="10"/>
  <c r="H156" i="10"/>
  <c r="G24" i="10"/>
  <c r="G247" i="10"/>
  <c r="H417" i="10"/>
  <c r="G468" i="10"/>
  <c r="H489" i="10"/>
  <c r="H49" i="10"/>
  <c r="H130" i="10"/>
  <c r="G191" i="10"/>
  <c r="H291" i="10"/>
  <c r="G206" i="10"/>
  <c r="H256" i="10"/>
  <c r="G34" i="10"/>
  <c r="G232" i="10"/>
  <c r="G22" i="10"/>
  <c r="G505" i="10"/>
  <c r="H160" i="10"/>
  <c r="G162" i="10"/>
  <c r="G143" i="10"/>
  <c r="H103" i="10"/>
  <c r="H497" i="10"/>
  <c r="H170" i="10"/>
  <c r="H222" i="10"/>
  <c r="H114" i="10"/>
  <c r="G215" i="10"/>
  <c r="G209" i="10"/>
  <c r="H255" i="10"/>
  <c r="H422" i="10"/>
  <c r="H405" i="10"/>
  <c r="G456" i="10"/>
  <c r="H279" i="10"/>
  <c r="G275" i="10"/>
  <c r="H178" i="10"/>
  <c r="H240" i="10"/>
  <c r="H421" i="10"/>
  <c r="G270" i="10"/>
  <c r="G239" i="10"/>
  <c r="G313" i="10"/>
  <c r="H309" i="10"/>
  <c r="H504" i="10"/>
  <c r="H176" i="10"/>
  <c r="G259" i="10"/>
  <c r="H345" i="10"/>
  <c r="H22" i="10"/>
  <c r="G126" i="10"/>
  <c r="H167" i="10"/>
  <c r="G461" i="10"/>
  <c r="G42" i="10"/>
  <c r="H84" i="10"/>
  <c r="G279" i="10"/>
  <c r="G35" i="10"/>
  <c r="G449" i="10"/>
  <c r="H16" i="10"/>
  <c r="G196" i="10"/>
  <c r="H197" i="10"/>
  <c r="H480" i="10"/>
  <c r="G56" i="10"/>
  <c r="G286" i="10"/>
  <c r="G469" i="10"/>
  <c r="G166" i="10"/>
  <c r="H468" i="10"/>
  <c r="H152" i="10"/>
  <c r="G489" i="10"/>
  <c r="G485" i="10"/>
  <c r="G45" i="10"/>
  <c r="G495" i="10"/>
  <c r="G235" i="10"/>
  <c r="G407" i="10"/>
  <c r="H427" i="10"/>
  <c r="G478" i="10"/>
  <c r="G9" i="10"/>
  <c r="H69" i="10"/>
  <c r="H140" i="10"/>
  <c r="G201" i="10"/>
  <c r="H301" i="10"/>
  <c r="G244" i="10"/>
  <c r="H13" i="10"/>
  <c r="G74" i="10"/>
  <c r="G16" i="10"/>
  <c r="H36" i="10"/>
  <c r="H441" i="10"/>
  <c r="H239" i="10"/>
  <c r="G447" i="10"/>
  <c r="G231" i="10"/>
  <c r="H404" i="10"/>
  <c r="G457" i="10"/>
  <c r="G241" i="10"/>
  <c r="H95" i="10"/>
  <c r="H64" i="10"/>
  <c r="G219" i="10"/>
  <c r="G280" i="10"/>
  <c r="G18" i="10"/>
  <c r="G421" i="10"/>
  <c r="G487" i="10"/>
  <c r="G431" i="10"/>
  <c r="H486" i="10"/>
  <c r="G325" i="10"/>
  <c r="G249" i="10"/>
  <c r="G332" i="10"/>
  <c r="H157" i="10"/>
  <c r="H430" i="10"/>
  <c r="H471" i="10"/>
  <c r="H45" i="10"/>
  <c r="H440" i="10"/>
  <c r="H15" i="10"/>
  <c r="G228" i="10"/>
  <c r="H381" i="10"/>
  <c r="G117" i="10"/>
  <c r="H395" i="10"/>
  <c r="G248" i="10"/>
  <c r="G334" i="10"/>
  <c r="G137" i="10"/>
  <c r="H61" i="10"/>
  <c r="G423" i="10"/>
  <c r="H511" i="10"/>
  <c r="H217" i="10"/>
  <c r="H231" i="10"/>
  <c r="G440" i="10"/>
  <c r="G70" i="10"/>
  <c r="H492" i="10"/>
  <c r="G412" i="10"/>
  <c r="H183" i="10"/>
  <c r="G417" i="10"/>
  <c r="H437" i="10"/>
  <c r="G488" i="10"/>
  <c r="G19" i="10"/>
  <c r="H229" i="10"/>
  <c r="H150" i="10"/>
  <c r="G211" i="10"/>
  <c r="H311" i="10"/>
  <c r="H315" i="10"/>
  <c r="G33" i="10"/>
  <c r="G134" i="10"/>
  <c r="H35" i="10"/>
  <c r="H56" i="10"/>
  <c r="G202" i="10"/>
  <c r="G53" i="10"/>
  <c r="H116" i="10"/>
  <c r="H494" i="10"/>
  <c r="H249" i="10"/>
  <c r="G73" i="10"/>
  <c r="H479" i="10"/>
  <c r="G240" i="10"/>
  <c r="H164" i="10"/>
  <c r="H168" i="10"/>
  <c r="H185" i="10"/>
  <c r="G477" i="10"/>
  <c r="H204" i="10"/>
  <c r="H455" i="10"/>
  <c r="H260" i="10"/>
  <c r="H435" i="10"/>
  <c r="G497" i="10"/>
  <c r="H420" i="10"/>
  <c r="G260" i="10"/>
  <c r="H208" i="10"/>
  <c r="G346" i="10"/>
  <c r="H426" i="10"/>
  <c r="G10" i="10"/>
  <c r="G364" i="10"/>
  <c r="H177" i="10"/>
  <c r="H460" i="10"/>
  <c r="H503" i="10"/>
  <c r="G424" i="10"/>
  <c r="G238" i="10"/>
  <c r="G30" i="10"/>
  <c r="H93" i="10"/>
  <c r="H298" i="10"/>
  <c r="H113" i="10"/>
  <c r="G258" i="10"/>
  <c r="G366" i="10"/>
  <c r="G268" i="10"/>
  <c r="G185" i="10"/>
  <c r="H227" i="10"/>
  <c r="G170" i="10"/>
  <c r="H362" i="10"/>
  <c r="G285" i="10"/>
  <c r="G236" i="10"/>
  <c r="G427" i="10"/>
  <c r="H447" i="10"/>
  <c r="G498" i="10"/>
  <c r="G29" i="10"/>
  <c r="H203" i="10"/>
  <c r="H75" i="10"/>
  <c r="H230" i="10"/>
  <c r="G23" i="10"/>
  <c r="H124" i="10"/>
  <c r="H293" i="10"/>
  <c r="H25" i="10"/>
  <c r="H223" i="10"/>
  <c r="H512" i="10"/>
  <c r="H484" i="10"/>
  <c r="H474" i="10"/>
  <c r="G6" i="10"/>
  <c r="G218" i="10"/>
  <c r="H485" i="10"/>
  <c r="H392" i="10"/>
  <c r="H53" i="10"/>
  <c r="H344" i="10"/>
  <c r="H132" i="10"/>
  <c r="G125" i="10"/>
  <c r="G154" i="10"/>
  <c r="H207" i="10"/>
  <c r="G372" i="10"/>
  <c r="G147" i="10"/>
  <c r="G416" i="10"/>
  <c r="G157" i="10"/>
  <c r="G204" i="10"/>
  <c r="H490" i="10"/>
  <c r="G342" i="10"/>
  <c r="H500" i="10"/>
  <c r="H196" i="10"/>
  <c r="G452" i="10"/>
  <c r="G164" i="10"/>
  <c r="H478" i="10"/>
  <c r="H73" i="6"/>
  <c r="G73" i="6"/>
  <c r="G48" i="6"/>
  <c r="G58" i="6"/>
  <c r="H43" i="6"/>
  <c r="H48" i="6"/>
  <c r="H11" i="6"/>
  <c r="G52" i="6"/>
  <c r="H27" i="6"/>
  <c r="H19" i="6"/>
  <c r="H75" i="6"/>
  <c r="G72" i="6"/>
  <c r="H51" i="6"/>
  <c r="H59" i="6"/>
  <c r="G6" i="6"/>
  <c r="G75" i="6"/>
  <c r="G78" i="6"/>
  <c r="H35" i="6"/>
  <c r="H67" i="6"/>
  <c r="H57" i="6"/>
  <c r="G43" i="6"/>
  <c r="G70" i="6"/>
  <c r="H25" i="6"/>
  <c r="H49" i="6"/>
  <c r="H81" i="6"/>
  <c r="G36" i="6"/>
  <c r="G24" i="6"/>
  <c r="G84" i="6"/>
  <c r="H13" i="6"/>
  <c r="H21" i="6"/>
  <c r="H29" i="6"/>
  <c r="H37" i="6"/>
  <c r="H45" i="6"/>
  <c r="H53" i="6"/>
  <c r="H61" i="6"/>
  <c r="H69" i="6"/>
  <c r="H77" i="6"/>
  <c r="G14" i="6"/>
  <c r="G26" i="6"/>
  <c r="G46" i="6"/>
  <c r="G68" i="6"/>
  <c r="G7" i="6"/>
  <c r="G15" i="6"/>
  <c r="G23" i="6"/>
  <c r="G31" i="6"/>
  <c r="G39" i="6"/>
  <c r="G47" i="6"/>
  <c r="G55" i="6"/>
  <c r="G63" i="6"/>
  <c r="G71" i="6"/>
  <c r="G79" i="6"/>
  <c r="H6" i="6"/>
  <c r="H14" i="6"/>
  <c r="H22" i="6"/>
  <c r="H30" i="6"/>
  <c r="H38" i="6"/>
  <c r="H46" i="6"/>
  <c r="H54" i="6"/>
  <c r="H62" i="6"/>
  <c r="H70" i="6"/>
  <c r="H78" i="6"/>
  <c r="G22" i="6"/>
  <c r="G42" i="6"/>
  <c r="G66" i="6"/>
  <c r="G10" i="6"/>
  <c r="G8" i="6"/>
  <c r="G20" i="6"/>
  <c r="G40" i="6"/>
  <c r="G62" i="6"/>
  <c r="G13" i="6"/>
  <c r="G21" i="6"/>
  <c r="G29" i="6"/>
  <c r="G37" i="6"/>
  <c r="G45" i="6"/>
  <c r="G53" i="6"/>
  <c r="G61" i="6"/>
  <c r="G69" i="6"/>
  <c r="G77" i="6"/>
  <c r="H12" i="6"/>
  <c r="H20" i="6"/>
  <c r="H28" i="6"/>
  <c r="H36" i="6"/>
  <c r="H44" i="6"/>
  <c r="H52" i="6"/>
  <c r="H60" i="6"/>
  <c r="H68" i="6"/>
  <c r="H76" i="6"/>
  <c r="H84" i="6"/>
  <c r="G12" i="6"/>
  <c r="G38" i="6"/>
  <c r="G60" i="6"/>
  <c r="G82" i="6"/>
  <c r="G44" i="6"/>
  <c r="H17" i="6"/>
  <c r="H41" i="6"/>
  <c r="H65" i="6"/>
  <c r="G56" i="6"/>
  <c r="G80" i="6"/>
  <c r="G11" i="6"/>
  <c r="G19" i="6"/>
  <c r="G27" i="6"/>
  <c r="G35" i="6"/>
  <c r="G51" i="6"/>
  <c r="G59" i="6"/>
  <c r="G67" i="6"/>
  <c r="G83" i="6"/>
  <c r="H10" i="6"/>
  <c r="H18" i="6"/>
  <c r="H26" i="6"/>
  <c r="H34" i="6"/>
  <c r="H42" i="6"/>
  <c r="H50" i="6"/>
  <c r="H58" i="6"/>
  <c r="H66" i="6"/>
  <c r="H74" i="6"/>
  <c r="H82" i="6"/>
  <c r="G32" i="6"/>
  <c r="G54" i="6"/>
  <c r="G76" i="6"/>
  <c r="H83" i="6"/>
  <c r="H9" i="6"/>
  <c r="H33" i="6"/>
  <c r="G18" i="6"/>
  <c r="G34" i="6"/>
  <c r="G64" i="6"/>
  <c r="H7" i="6"/>
  <c r="H15" i="6"/>
  <c r="H23" i="6"/>
  <c r="H31" i="6"/>
  <c r="H39" i="6"/>
  <c r="H47" i="6"/>
  <c r="H55" i="6"/>
  <c r="H63" i="6"/>
  <c r="H71" i="6"/>
  <c r="H79" i="6"/>
  <c r="G16" i="6"/>
  <c r="G30" i="6"/>
  <c r="G50" i="6"/>
  <c r="G74" i="6"/>
  <c r="G9" i="6"/>
  <c r="G17" i="6"/>
  <c r="G25" i="6"/>
  <c r="G33" i="6"/>
  <c r="G41" i="6"/>
  <c r="G49" i="6"/>
  <c r="G57" i="6"/>
  <c r="G65" i="6"/>
  <c r="G81" i="6"/>
  <c r="H8" i="6"/>
  <c r="H16" i="6"/>
  <c r="H24" i="6"/>
  <c r="H32" i="6"/>
  <c r="H40" i="6"/>
  <c r="H56" i="6"/>
  <c r="H64" i="6"/>
  <c r="H72" i="6"/>
  <c r="H80" i="6"/>
  <c r="G28" i="6"/>
  <c r="I89" i="4"/>
  <c r="I88" i="4" s="1"/>
  <c r="J89" i="4"/>
  <c r="J88" i="4" s="1"/>
  <c r="K89" i="4"/>
  <c r="K88" i="4" s="1"/>
  <c r="L89" i="4"/>
  <c r="L88" i="4" s="1"/>
  <c r="M89" i="4"/>
  <c r="M88" i="4" s="1"/>
  <c r="N89" i="4"/>
  <c r="N88" i="4" s="1"/>
  <c r="O88" i="4"/>
  <c r="P88" i="4"/>
  <c r="Q89" i="4"/>
  <c r="Q88" i="4" s="1"/>
  <c r="R89" i="4"/>
  <c r="S89" i="4"/>
  <c r="S88" i="4" s="1"/>
  <c r="T89" i="4"/>
  <c r="T88" i="4" s="1"/>
  <c r="U89" i="4"/>
  <c r="U88" i="4" s="1"/>
  <c r="V89" i="4"/>
  <c r="V88" i="4" s="1"/>
  <c r="W89" i="4"/>
  <c r="W88" i="4" s="1"/>
  <c r="X89" i="4"/>
  <c r="X88" i="4" s="1"/>
  <c r="Y89" i="4"/>
  <c r="Y88" i="4" s="1"/>
  <c r="Z89" i="4"/>
  <c r="Z88" i="4" s="1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F8" i="5"/>
  <c r="F9" i="5"/>
  <c r="F10" i="5"/>
  <c r="F11" i="5"/>
  <c r="F12" i="5"/>
  <c r="F13" i="5"/>
  <c r="F14" i="5"/>
  <c r="F15" i="5"/>
  <c r="F17" i="5"/>
  <c r="F18" i="5"/>
  <c r="M30" i="5" s="1"/>
  <c r="F20" i="5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R88" i="4" l="1"/>
  <c r="F75" i="5"/>
  <c r="F71" i="5"/>
  <c r="F67" i="5"/>
  <c r="F63" i="5"/>
  <c r="F59" i="5"/>
  <c r="F55" i="5"/>
  <c r="F76" i="5"/>
  <c r="F72" i="5"/>
  <c r="F68" i="5"/>
  <c r="F64" i="5"/>
  <c r="F60" i="5"/>
  <c r="F56" i="5"/>
  <c r="F77" i="5"/>
  <c r="F73" i="5"/>
  <c r="F69" i="5"/>
  <c r="F65" i="5"/>
  <c r="F61" i="5"/>
  <c r="F57" i="5"/>
  <c r="F53" i="5"/>
  <c r="F74" i="5"/>
  <c r="F70" i="5"/>
  <c r="F66" i="5"/>
  <c r="F62" i="5"/>
  <c r="F58" i="5"/>
  <c r="F54" i="5"/>
  <c r="H128" i="4"/>
  <c r="H126" i="4"/>
  <c r="H124" i="4"/>
  <c r="H122" i="4"/>
  <c r="H120" i="4"/>
  <c r="H118" i="4"/>
  <c r="H116" i="4"/>
  <c r="H112" i="4"/>
  <c r="H110" i="4"/>
  <c r="H108" i="4"/>
  <c r="H106" i="4"/>
  <c r="H104" i="4"/>
  <c r="H102" i="4"/>
  <c r="H100" i="4"/>
  <c r="H98" i="4"/>
  <c r="H96" i="4"/>
  <c r="H165" i="4"/>
  <c r="H163" i="4"/>
  <c r="H161" i="4"/>
  <c r="H159" i="4"/>
  <c r="H157" i="4"/>
  <c r="H155" i="4"/>
  <c r="H153" i="4"/>
  <c r="H151" i="4"/>
  <c r="H149" i="4"/>
  <c r="H147" i="4"/>
  <c r="H145" i="4"/>
  <c r="H143" i="4"/>
  <c r="H141" i="4"/>
  <c r="H139" i="4"/>
  <c r="H137" i="4"/>
  <c r="H135" i="4"/>
  <c r="H133" i="4"/>
  <c r="H131" i="4"/>
  <c r="H129" i="4"/>
  <c r="H94" i="4"/>
  <c r="H92" i="4"/>
  <c r="H90" i="4"/>
  <c r="H127" i="4"/>
  <c r="H125" i="4"/>
  <c r="H123" i="4"/>
  <c r="H121" i="4"/>
  <c r="H119" i="4"/>
  <c r="H117" i="4"/>
  <c r="H115" i="4"/>
  <c r="H113" i="4"/>
  <c r="H111" i="4"/>
  <c r="H109" i="4"/>
  <c r="H107" i="4"/>
  <c r="H105" i="4"/>
  <c r="H103" i="4"/>
  <c r="H101" i="4"/>
  <c r="H99" i="4"/>
  <c r="H97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95" i="4"/>
  <c r="H93" i="4"/>
  <c r="H91" i="4"/>
  <c r="H89" i="4"/>
  <c r="H88" i="4" s="1"/>
  <c r="G167" i="4"/>
  <c r="E167" i="4"/>
  <c r="D167" i="4"/>
  <c r="F167" i="4"/>
  <c r="C167" i="4"/>
  <c r="G165" i="4"/>
  <c r="D165" i="4"/>
  <c r="E165" i="4"/>
  <c r="G166" i="4"/>
  <c r="F166" i="4"/>
  <c r="E166" i="4"/>
  <c r="D166" i="4"/>
  <c r="C166" i="4"/>
  <c r="G164" i="4"/>
  <c r="F164" i="4"/>
  <c r="E164" i="4"/>
  <c r="D164" i="4"/>
  <c r="C164" i="4"/>
  <c r="G162" i="4"/>
  <c r="F162" i="4"/>
  <c r="E162" i="4"/>
  <c r="D162" i="4"/>
  <c r="C162" i="4"/>
  <c r="G160" i="4"/>
  <c r="F160" i="4"/>
  <c r="E160" i="4"/>
  <c r="D160" i="4"/>
  <c r="C160" i="4"/>
  <c r="G158" i="4"/>
  <c r="F158" i="4"/>
  <c r="E158" i="4"/>
  <c r="D158" i="4"/>
  <c r="C158" i="4"/>
  <c r="G156" i="4"/>
  <c r="F156" i="4"/>
  <c r="E156" i="4"/>
  <c r="D156" i="4"/>
  <c r="C156" i="4"/>
  <c r="G154" i="4"/>
  <c r="F154" i="4"/>
  <c r="E154" i="4"/>
  <c r="D154" i="4"/>
  <c r="C154" i="4"/>
  <c r="G152" i="4"/>
  <c r="F152" i="4"/>
  <c r="E152" i="4"/>
  <c r="D152" i="4"/>
  <c r="C152" i="4"/>
  <c r="G150" i="4"/>
  <c r="F150" i="4"/>
  <c r="E150" i="4"/>
  <c r="D150" i="4"/>
  <c r="C150" i="4"/>
  <c r="G148" i="4"/>
  <c r="F148" i="4"/>
  <c r="E148" i="4"/>
  <c r="D148" i="4"/>
  <c r="C148" i="4"/>
  <c r="G146" i="4"/>
  <c r="F146" i="4"/>
  <c r="E146" i="4"/>
  <c r="D146" i="4"/>
  <c r="C146" i="4"/>
  <c r="G144" i="4"/>
  <c r="F144" i="4"/>
  <c r="E144" i="4"/>
  <c r="D144" i="4"/>
  <c r="C144" i="4"/>
  <c r="G142" i="4"/>
  <c r="F142" i="4"/>
  <c r="E142" i="4"/>
  <c r="D142" i="4"/>
  <c r="C142" i="4"/>
  <c r="G140" i="4"/>
  <c r="F140" i="4"/>
  <c r="E140" i="4"/>
  <c r="D140" i="4"/>
  <c r="C140" i="4"/>
  <c r="F165" i="4"/>
  <c r="C165" i="4"/>
  <c r="G163" i="4"/>
  <c r="F163" i="4"/>
  <c r="E163" i="4"/>
  <c r="D163" i="4"/>
  <c r="C163" i="4"/>
  <c r="G161" i="4"/>
  <c r="F161" i="4"/>
  <c r="E161" i="4"/>
  <c r="D161" i="4"/>
  <c r="C161" i="4"/>
  <c r="G159" i="4"/>
  <c r="F159" i="4"/>
  <c r="E159" i="4"/>
  <c r="D159" i="4"/>
  <c r="C159" i="4"/>
  <c r="G157" i="4"/>
  <c r="F157" i="4"/>
  <c r="E157" i="4"/>
  <c r="D157" i="4"/>
  <c r="C157" i="4"/>
  <c r="G155" i="4"/>
  <c r="F155" i="4"/>
  <c r="E155" i="4"/>
  <c r="D155" i="4"/>
  <c r="C155" i="4"/>
  <c r="G153" i="4"/>
  <c r="F153" i="4"/>
  <c r="E153" i="4"/>
  <c r="D153" i="4"/>
  <c r="C153" i="4"/>
  <c r="G151" i="4"/>
  <c r="F151" i="4"/>
  <c r="E151" i="4"/>
  <c r="D151" i="4"/>
  <c r="C151" i="4"/>
  <c r="G149" i="4"/>
  <c r="F149" i="4"/>
  <c r="E149" i="4"/>
  <c r="D149" i="4"/>
  <c r="C149" i="4"/>
  <c r="G147" i="4"/>
  <c r="F147" i="4"/>
  <c r="E147" i="4"/>
  <c r="D147" i="4"/>
  <c r="C147" i="4"/>
  <c r="G145" i="4"/>
  <c r="F145" i="4"/>
  <c r="E145" i="4"/>
  <c r="D145" i="4"/>
  <c r="C145" i="4"/>
  <c r="G143" i="4"/>
  <c r="F143" i="4"/>
  <c r="E143" i="4"/>
  <c r="D143" i="4"/>
  <c r="C143" i="4"/>
  <c r="G141" i="4"/>
  <c r="F141" i="4"/>
  <c r="E141" i="4"/>
  <c r="D141" i="4"/>
  <c r="C141" i="4"/>
  <c r="G139" i="4"/>
  <c r="F139" i="4"/>
  <c r="E139" i="4"/>
  <c r="D139" i="4"/>
  <c r="C139" i="4"/>
  <c r="G137" i="4"/>
  <c r="F137" i="4"/>
  <c r="E137" i="4"/>
  <c r="D137" i="4"/>
  <c r="C137" i="4"/>
  <c r="G135" i="4"/>
  <c r="F135" i="4"/>
  <c r="E135" i="4"/>
  <c r="D135" i="4"/>
  <c r="C135" i="4"/>
  <c r="G133" i="4"/>
  <c r="F133" i="4"/>
  <c r="E133" i="4"/>
  <c r="D133" i="4"/>
  <c r="C133" i="4"/>
  <c r="C75" i="5"/>
  <c r="Y114" i="4"/>
  <c r="C71" i="5"/>
  <c r="U114" i="4"/>
  <c r="C67" i="5"/>
  <c r="C63" i="5"/>
  <c r="C59" i="5"/>
  <c r="C55" i="5"/>
  <c r="C15" i="5"/>
  <c r="C11" i="5"/>
  <c r="C89" i="4"/>
  <c r="C88" i="4" s="1"/>
  <c r="G138" i="4"/>
  <c r="F138" i="4"/>
  <c r="E138" i="4"/>
  <c r="D138" i="4"/>
  <c r="C138" i="4"/>
  <c r="G136" i="4"/>
  <c r="F136" i="4"/>
  <c r="E136" i="4"/>
  <c r="D136" i="4"/>
  <c r="C136" i="4"/>
  <c r="G134" i="4"/>
  <c r="F134" i="4"/>
  <c r="E134" i="4"/>
  <c r="D134" i="4"/>
  <c r="C134" i="4"/>
  <c r="G132" i="4"/>
  <c r="F132" i="4"/>
  <c r="E132" i="4"/>
  <c r="D132" i="4"/>
  <c r="C132" i="4"/>
  <c r="G130" i="4"/>
  <c r="F130" i="4"/>
  <c r="E130" i="4"/>
  <c r="D130" i="4"/>
  <c r="C130" i="4"/>
  <c r="G95" i="4"/>
  <c r="F95" i="4"/>
  <c r="E95" i="4"/>
  <c r="D95" i="4"/>
  <c r="C95" i="4"/>
  <c r="G93" i="4"/>
  <c r="F93" i="4"/>
  <c r="E93" i="4"/>
  <c r="D93" i="4"/>
  <c r="C93" i="4"/>
  <c r="G91" i="4"/>
  <c r="F91" i="4"/>
  <c r="E91" i="4"/>
  <c r="D91" i="4"/>
  <c r="C91" i="4"/>
  <c r="G89" i="4"/>
  <c r="G88" i="4" s="1"/>
  <c r="F89" i="4"/>
  <c r="F88" i="4" s="1"/>
  <c r="E89" i="4"/>
  <c r="E88" i="4" s="1"/>
  <c r="D89" i="4"/>
  <c r="D88" i="4" s="1"/>
  <c r="C76" i="5"/>
  <c r="Z114" i="4"/>
  <c r="C72" i="5"/>
  <c r="V114" i="4"/>
  <c r="C68" i="5"/>
  <c r="R114" i="4"/>
  <c r="C64" i="5"/>
  <c r="Q114" i="4"/>
  <c r="C60" i="5"/>
  <c r="P114" i="4"/>
  <c r="C56" i="5"/>
  <c r="O114" i="4"/>
  <c r="N114" i="4"/>
  <c r="M114" i="4"/>
  <c r="L114" i="4"/>
  <c r="K114" i="4"/>
  <c r="J114" i="4"/>
  <c r="I114" i="4"/>
  <c r="H114" i="4"/>
  <c r="G114" i="4"/>
  <c r="F114" i="4"/>
  <c r="E114" i="4"/>
  <c r="C12" i="5"/>
  <c r="D114" i="4"/>
  <c r="C8" i="5"/>
  <c r="C114" i="4"/>
  <c r="G128" i="4"/>
  <c r="F128" i="4"/>
  <c r="E128" i="4"/>
  <c r="D128" i="4"/>
  <c r="C128" i="4"/>
  <c r="G126" i="4"/>
  <c r="F126" i="4"/>
  <c r="E126" i="4"/>
  <c r="D126" i="4"/>
  <c r="C126" i="4"/>
  <c r="G124" i="4"/>
  <c r="F124" i="4"/>
  <c r="E124" i="4"/>
  <c r="D124" i="4"/>
  <c r="C124" i="4"/>
  <c r="G122" i="4"/>
  <c r="F122" i="4"/>
  <c r="E122" i="4"/>
  <c r="D122" i="4"/>
  <c r="C122" i="4"/>
  <c r="G120" i="4"/>
  <c r="F120" i="4"/>
  <c r="E120" i="4"/>
  <c r="D120" i="4"/>
  <c r="C120" i="4"/>
  <c r="G118" i="4"/>
  <c r="F118" i="4"/>
  <c r="E118" i="4"/>
  <c r="D118" i="4"/>
  <c r="C118" i="4"/>
  <c r="G116" i="4"/>
  <c r="F116" i="4"/>
  <c r="E116" i="4"/>
  <c r="D116" i="4"/>
  <c r="C116" i="4"/>
  <c r="G112" i="4"/>
  <c r="F112" i="4"/>
  <c r="E112" i="4"/>
  <c r="D112" i="4"/>
  <c r="C112" i="4"/>
  <c r="G110" i="4"/>
  <c r="F110" i="4"/>
  <c r="E110" i="4"/>
  <c r="D110" i="4"/>
  <c r="C110" i="4"/>
  <c r="G108" i="4"/>
  <c r="F108" i="4"/>
  <c r="E108" i="4"/>
  <c r="D108" i="4"/>
  <c r="C108" i="4"/>
  <c r="G106" i="4"/>
  <c r="F106" i="4"/>
  <c r="E106" i="4"/>
  <c r="D106" i="4"/>
  <c r="C106" i="4"/>
  <c r="G104" i="4"/>
  <c r="F104" i="4"/>
  <c r="E104" i="4"/>
  <c r="D104" i="4"/>
  <c r="C104" i="4"/>
  <c r="G102" i="4"/>
  <c r="F102" i="4"/>
  <c r="E102" i="4"/>
  <c r="D102" i="4"/>
  <c r="C102" i="4"/>
  <c r="G100" i="4"/>
  <c r="F100" i="4"/>
  <c r="E100" i="4"/>
  <c r="D100" i="4"/>
  <c r="C100" i="4"/>
  <c r="G98" i="4"/>
  <c r="F98" i="4"/>
  <c r="E98" i="4"/>
  <c r="D98" i="4"/>
  <c r="C98" i="4"/>
  <c r="G96" i="4"/>
  <c r="F96" i="4"/>
  <c r="E96" i="4"/>
  <c r="D96" i="4"/>
  <c r="C77" i="5"/>
  <c r="C73" i="5"/>
  <c r="W114" i="4"/>
  <c r="C69" i="5"/>
  <c r="S114" i="4"/>
  <c r="C65" i="5"/>
  <c r="C61" i="5"/>
  <c r="C57" i="5"/>
  <c r="C53" i="5"/>
  <c r="C17" i="5"/>
  <c r="C13" i="5"/>
  <c r="C9" i="5"/>
  <c r="G131" i="4"/>
  <c r="F131" i="4"/>
  <c r="E131" i="4"/>
  <c r="D131" i="4"/>
  <c r="C131" i="4"/>
  <c r="G129" i="4"/>
  <c r="F129" i="4"/>
  <c r="E129" i="4"/>
  <c r="D129" i="4"/>
  <c r="G94" i="4"/>
  <c r="F94" i="4"/>
  <c r="E94" i="4"/>
  <c r="D94" i="4"/>
  <c r="C94" i="4"/>
  <c r="G92" i="4"/>
  <c r="F92" i="4"/>
  <c r="E92" i="4"/>
  <c r="D92" i="4"/>
  <c r="C92" i="4"/>
  <c r="G90" i="4"/>
  <c r="F90" i="4"/>
  <c r="E90" i="4"/>
  <c r="D90" i="4"/>
  <c r="C90" i="4"/>
  <c r="C74" i="5"/>
  <c r="X114" i="4"/>
  <c r="C70" i="5"/>
  <c r="T114" i="4"/>
  <c r="C66" i="5"/>
  <c r="C62" i="5"/>
  <c r="C58" i="5"/>
  <c r="C54" i="5"/>
  <c r="C18" i="5"/>
  <c r="K30" i="5" s="1"/>
  <c r="C14" i="5"/>
  <c r="C10" i="5"/>
  <c r="G127" i="4"/>
  <c r="F127" i="4"/>
  <c r="E127" i="4"/>
  <c r="D127" i="4"/>
  <c r="C127" i="4"/>
  <c r="G125" i="4"/>
  <c r="F125" i="4"/>
  <c r="E125" i="4"/>
  <c r="D125" i="4"/>
  <c r="C125" i="4"/>
  <c r="G123" i="4"/>
  <c r="F123" i="4"/>
  <c r="E123" i="4"/>
  <c r="D123" i="4"/>
  <c r="C123" i="4"/>
  <c r="G121" i="4"/>
  <c r="F121" i="4"/>
  <c r="E121" i="4"/>
  <c r="D121" i="4"/>
  <c r="C121" i="4"/>
  <c r="G119" i="4"/>
  <c r="F119" i="4"/>
  <c r="E119" i="4"/>
  <c r="D119" i="4"/>
  <c r="C119" i="4"/>
  <c r="G117" i="4"/>
  <c r="F117" i="4"/>
  <c r="E117" i="4"/>
  <c r="D117" i="4"/>
  <c r="C117" i="4"/>
  <c r="G115" i="4"/>
  <c r="F115" i="4"/>
  <c r="E115" i="4"/>
  <c r="D115" i="4"/>
  <c r="C115" i="4"/>
  <c r="G113" i="4"/>
  <c r="F113" i="4"/>
  <c r="E113" i="4"/>
  <c r="D113" i="4"/>
  <c r="C113" i="4"/>
  <c r="G111" i="4"/>
  <c r="F111" i="4"/>
  <c r="E111" i="4"/>
  <c r="D111" i="4"/>
  <c r="C111" i="4"/>
  <c r="G109" i="4"/>
  <c r="F109" i="4"/>
  <c r="E109" i="4"/>
  <c r="D109" i="4"/>
  <c r="C109" i="4"/>
  <c r="G107" i="4"/>
  <c r="F107" i="4"/>
  <c r="E107" i="4"/>
  <c r="D107" i="4"/>
  <c r="C107" i="4"/>
  <c r="G105" i="4"/>
  <c r="F105" i="4"/>
  <c r="E105" i="4"/>
  <c r="D105" i="4"/>
  <c r="C105" i="4"/>
  <c r="G103" i="4"/>
  <c r="F103" i="4"/>
  <c r="E103" i="4"/>
  <c r="D103" i="4"/>
  <c r="C103" i="4"/>
  <c r="G101" i="4"/>
  <c r="F101" i="4"/>
  <c r="E101" i="4"/>
  <c r="D101" i="4"/>
  <c r="C101" i="4"/>
  <c r="G99" i="4"/>
  <c r="F99" i="4"/>
  <c r="E99" i="4"/>
  <c r="D99" i="4"/>
  <c r="C99" i="4"/>
  <c r="G97" i="4"/>
  <c r="F97" i="4"/>
  <c r="E97" i="4"/>
  <c r="D97" i="4"/>
  <c r="C97" i="4"/>
  <c r="M29" i="5"/>
  <c r="K29" i="5"/>
  <c r="K33" i="5" l="1"/>
  <c r="M33" i="5"/>
</calcChain>
</file>

<file path=xl/sharedStrings.xml><?xml version="1.0" encoding="utf-8"?>
<sst xmlns="http://schemas.openxmlformats.org/spreadsheetml/2006/main" count="1413" uniqueCount="645">
  <si>
    <t>Victoria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</si>
  <si>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</si>
  <si>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</si>
  <si>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</si>
  <si>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</si>
  <si>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</si>
  <si>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</si>
  <si>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</si>
  <si>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</si>
  <si>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</si>
  <si>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</si>
  <si>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</si>
  <si>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</si>
  <si>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</si>
  <si>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</si>
  <si>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</si>
  <si>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</si>
  <si>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</si>
  <si>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</si>
  <si>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</si>
  <si>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</si>
  <si>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</si>
  <si>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</si>
  <si>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</si>
  <si>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</si>
  <si>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</si>
  <si>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</si>
  <si>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</si>
  <si>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</si>
  <si>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</si>
  <si>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</si>
  <si>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</si>
  <si>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</si>
  <si>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</si>
  <si>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</si>
  <si>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</si>
  <si>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</si>
  <si>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</si>
  <si>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</si>
  <si>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</si>
  <si>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</si>
  <si>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</si>
  <si>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</si>
  <si>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</si>
  <si>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</si>
  <si>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</si>
  <si>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</si>
  <si>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</si>
  <si>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</si>
  <si>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</si>
  <si>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</si>
  <si>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</si>
  <si>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</si>
  <si>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</si>
  <si>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</si>
  <si>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</si>
  <si>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</si>
  <si>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</si>
  <si>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</si>
  <si>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</si>
  <si>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</si>
  <si>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</si>
  <si>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</si>
  <si>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</si>
  <si>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</si>
  <si>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</si>
  <si>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</si>
  <si>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</si>
  <si>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</si>
  <si>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</si>
  <si>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</si>
  <si>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</si>
  <si>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</si>
  <si>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</si>
  <si>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</si>
  <si>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</si>
  <si>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</si>
  <si>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</si>
  <si>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</si>
  <si>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</si>
  <si>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Unemployment Rates: Dept Workplace etc.</t>
  </si>
  <si>
    <t>MUNICIPAL ESTIMATES</t>
  </si>
  <si>
    <t>Metro Melbourne</t>
  </si>
  <si>
    <t>Source: Department of Employment and Workplace Relations</t>
  </si>
  <si>
    <t>Per cent Change</t>
  </si>
  <si>
    <t>past year:</t>
  </si>
  <si>
    <t>RANKING</t>
  </si>
  <si>
    <t>Match number</t>
  </si>
  <si>
    <t>pb</t>
  </si>
  <si>
    <r>
      <t>Ranked Unemployment Rate</t>
    </r>
    <r>
      <rPr>
        <sz val="9"/>
        <color theme="1"/>
        <rFont val="Garamond"/>
        <family val="1"/>
      </rPr>
      <t xml:space="preserve">
(1=highest in Vic; 79=lowest)</t>
    </r>
  </si>
  <si>
    <t>No</t>
  </si>
  <si>
    <t>Adj No</t>
  </si>
  <si>
    <t>Ranked</t>
  </si>
  <si>
    <t>Municipal Comparison</t>
  </si>
  <si>
    <t>Select date</t>
  </si>
  <si>
    <t>Abbotsford</t>
  </si>
  <si>
    <t>Airport West</t>
  </si>
  <si>
    <t>Albert Park</t>
  </si>
  <si>
    <t>Alphington - Fairfield</t>
  </si>
  <si>
    <t>Altona</t>
  </si>
  <si>
    <t>Altona Meadows</t>
  </si>
  <si>
    <t>Altona North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</si>
  <si>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</si>
  <si>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</si>
  <si>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</si>
  <si>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</si>
  <si>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</si>
  <si>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</si>
  <si>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Bacchus Marsh</t>
  </si>
  <si>
    <t>Balwyn</t>
  </si>
  <si>
    <t>Balwyn North</t>
  </si>
  <si>
    <t>Bayswater</t>
  </si>
  <si>
    <t>Bayswater North</t>
  </si>
  <si>
    <t>Beaconsfield - Officer</t>
  </si>
  <si>
    <t>Beaumaris</t>
  </si>
  <si>
    <t>Belgrave - Selby</t>
  </si>
  <si>
    <t>Bentleigh - McKinnon</t>
  </si>
  <si>
    <t>Berwick - North</t>
  </si>
  <si>
    <t>Blackburn</t>
  </si>
  <si>
    <t>Blackburn South</t>
  </si>
  <si>
    <t>Box Hill</t>
  </si>
  <si>
    <t>Box Hill North</t>
  </si>
  <si>
    <t>Braybrook</t>
  </si>
  <si>
    <t>Brighton (Vic.)</t>
  </si>
  <si>
    <t>Brighton East</t>
  </si>
  <si>
    <t>Broadmeadows</t>
  </si>
  <si>
    <t>Brunswick East</t>
  </si>
  <si>
    <t>Brunswick West</t>
  </si>
  <si>
    <t>Bulleen</t>
  </si>
  <si>
    <t>Bundoora - East</t>
  </si>
  <si>
    <t>Bundoora - North</t>
  </si>
  <si>
    <t>Bundoora - West</t>
  </si>
  <si>
    <t>Bunyip - Garfield</t>
  </si>
  <si>
    <t>Burwood East</t>
  </si>
  <si>
    <t>Cairnlea</t>
  </si>
  <si>
    <t>Camberwell</t>
  </si>
  <si>
    <t>Campbellfield - Coolaroo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</si>
  <si>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</si>
  <si>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</si>
  <si>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</si>
  <si>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</si>
  <si>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</si>
  <si>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</si>
  <si>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Caulfield - North</t>
  </si>
  <si>
    <t>Caulfield - South</t>
  </si>
  <si>
    <t>Chelsea - Bonbeach</t>
  </si>
  <si>
    <t>Chelsea Heights</t>
  </si>
  <si>
    <t>Chirnside Park</t>
  </si>
  <si>
    <t>Clarinda - Oakleigh South</t>
  </si>
  <si>
    <t>Clayton South</t>
  </si>
  <si>
    <t>Coburg North</t>
  </si>
  <si>
    <t>Collingwood</t>
  </si>
  <si>
    <t>Cranbourne</t>
  </si>
  <si>
    <t>Cranbourne South</t>
  </si>
  <si>
    <t>Cranbourne West</t>
  </si>
  <si>
    <t>Croydon Hills - Warranwood</t>
  </si>
  <si>
    <t>Dandenong North</t>
  </si>
  <si>
    <t>Delahey</t>
  </si>
  <si>
    <t>Dingley Village</t>
  </si>
  <si>
    <t>Docklands</t>
  </si>
  <si>
    <t>Doncaster</t>
  </si>
  <si>
    <t>Donvale - Park Orchards</t>
  </si>
  <si>
    <t>Doveton</t>
  </si>
  <si>
    <t>Dromana</t>
  </si>
  <si>
    <t>East Melbourne</t>
  </si>
  <si>
    <t>Edithvale - Aspendale</t>
  </si>
  <si>
    <t>Elsternwick</t>
  </si>
  <si>
    <t>Eltham</t>
  </si>
  <si>
    <t>Elwood</t>
  </si>
  <si>
    <t>Emerald - Cockatoo</t>
  </si>
  <si>
    <t>Fawkner</t>
  </si>
  <si>
    <t>Fitzroy</t>
  </si>
  <si>
    <t>Fitzroy North</t>
  </si>
  <si>
    <t>Flemington</t>
  </si>
  <si>
    <t>Flinders</t>
  </si>
  <si>
    <t>Footscray</t>
  </si>
  <si>
    <t>Forest Hill</t>
  </si>
  <si>
    <t>Frankston</t>
  </si>
  <si>
    <t>Frankston North</t>
  </si>
  <si>
    <t>Frankston South</t>
  </si>
  <si>
    <t>Gisborne</t>
  </si>
  <si>
    <t>Gladstone Park - Westmeadows</t>
  </si>
  <si>
    <t>Glen Iris - East</t>
  </si>
  <si>
    <t>Glen Waverley - East</t>
  </si>
  <si>
    <t>Glen Waverley - West</t>
  </si>
  <si>
    <t>Greensborough</t>
  </si>
  <si>
    <t>Greenvale - Bulla</t>
  </si>
  <si>
    <t>Hallam</t>
  </si>
  <si>
    <t>Hampton</t>
  </si>
  <si>
    <t>Hastings - Somers</t>
  </si>
  <si>
    <t>Hawthorn East</t>
  </si>
  <si>
    <t>Healesville - Yarra Glen</t>
  </si>
  <si>
    <t>Heidelberg - Rosanna</t>
  </si>
  <si>
    <t>Heidelberg West</t>
  </si>
  <si>
    <t>Hillside</t>
  </si>
  <si>
    <t>Hoppers Crossing - North</t>
  </si>
  <si>
    <t>Hoppers Crossing - South</t>
  </si>
  <si>
    <t>Hughesdale</t>
  </si>
  <si>
    <t>Hurstbridge</t>
  </si>
  <si>
    <t>Ivanhoe</t>
  </si>
  <si>
    <t>Ivanhoe East - Eaglemont</t>
  </si>
  <si>
    <t>Keilor</t>
  </si>
  <si>
    <t>Keilor Downs</t>
  </si>
  <si>
    <t>Keilor East</t>
  </si>
  <si>
    <t>Kew East</t>
  </si>
  <si>
    <t>Kilsyth</t>
  </si>
  <si>
    <t>Kinglake</t>
  </si>
  <si>
    <t>Kings Park (Vic.)</t>
  </si>
  <si>
    <t>Kingsbury</t>
  </si>
  <si>
    <t>Knoxfield - Scoresby</t>
  </si>
  <si>
    <t>Koo Wee Rup</t>
  </si>
  <si>
    <t>Langwarrin</t>
  </si>
  <si>
    <t>Laverton</t>
  </si>
  <si>
    <t>Lilydale - Coldstream</t>
  </si>
  <si>
    <t>Lynbrook - Lyndhurst</t>
  </si>
  <si>
    <t>Lysterfield</t>
  </si>
  <si>
    <t>Macedon</t>
  </si>
  <si>
    <t>Malvern - Glen Iris</t>
  </si>
  <si>
    <t>Malvern East</t>
  </si>
  <si>
    <t>Maribyrnong</t>
  </si>
  <si>
    <t>Meadow Heights</t>
  </si>
  <si>
    <t>Melton</t>
  </si>
  <si>
    <t>Melton West</t>
  </si>
  <si>
    <t>Mentone</t>
  </si>
  <si>
    <t>Mill Park - North</t>
  </si>
  <si>
    <t>Mill Park - South</t>
  </si>
  <si>
    <t>Mitcham (Vic.)</t>
  </si>
  <si>
    <t>Monbulk - Silvan</t>
  </si>
  <si>
    <t>Montmorency - Briar Hill</t>
  </si>
  <si>
    <t>Montrose</t>
  </si>
  <si>
    <t>Moonee Ponds</t>
  </si>
  <si>
    <t>Moorabbin - Heatherton</t>
  </si>
  <si>
    <t>Mooroolbark</t>
  </si>
  <si>
    <t>Mordialloc - Parkdale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</si>
  <si>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</si>
  <si>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</si>
  <si>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</si>
  <si>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</si>
  <si>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</si>
  <si>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</si>
  <si>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Mulgrave</t>
  </si>
  <si>
    <t>Murrumbeena</t>
  </si>
  <si>
    <t>Narre Warren North</t>
  </si>
  <si>
    <t>Newport</t>
  </si>
  <si>
    <t>Niddrie - Essendon West</t>
  </si>
  <si>
    <t>Noble Park North</t>
  </si>
  <si>
    <t>North Melbourne</t>
  </si>
  <si>
    <t>Nunawading</t>
  </si>
  <si>
    <t>Oakleigh - Huntingdale</t>
  </si>
  <si>
    <t>Ormond - Glen Huntly</t>
  </si>
  <si>
    <t>Panton Hill - St Andrews</t>
  </si>
  <si>
    <t>Parkville</t>
  </si>
  <si>
    <t>Pascoe Vale</t>
  </si>
  <si>
    <t>Pascoe Vale South</t>
  </si>
  <si>
    <t>Pearcedale - Tooradin</t>
  </si>
  <si>
    <t>Plenty - Yarrambat</t>
  </si>
  <si>
    <t>Point Nepean</t>
  </si>
  <si>
    <t>Port Melbourne</t>
  </si>
  <si>
    <t>Prahran - Windsor</t>
  </si>
  <si>
    <t>Research - North Warrandyte</t>
  </si>
  <si>
    <t>Riddells Creek</t>
  </si>
  <si>
    <t>Ringwood</t>
  </si>
  <si>
    <t>Ringwood East</t>
  </si>
  <si>
    <t>Ringwood North</t>
  </si>
  <si>
    <t>Rockbank - Mount Cottrell</t>
  </si>
  <si>
    <t>Romsey</t>
  </si>
  <si>
    <t>Rosebud - McCrae</t>
  </si>
  <si>
    <t>Rowville - Central</t>
  </si>
  <si>
    <t>Rowville - North</t>
  </si>
  <si>
    <t>Rowville - South</t>
  </si>
  <si>
    <t>Sandringham - Black Rock</t>
  </si>
  <si>
    <t>Seabrook</t>
  </si>
  <si>
    <t>Seaford (Vic.)</t>
  </si>
  <si>
    <t>Seddon - Kingsville</t>
  </si>
  <si>
    <t>Skye - Sandhurst</t>
  </si>
  <si>
    <t>Somerville</t>
  </si>
  <si>
    <t>South Melbourne</t>
  </si>
  <si>
    <t>South Yarra - West</t>
  </si>
  <si>
    <t>Springvale</t>
  </si>
  <si>
    <t>Springvale South</t>
  </si>
  <si>
    <t>St Albans - North</t>
  </si>
  <si>
    <t>St Albans - South</t>
  </si>
  <si>
    <t>St Kilda East</t>
  </si>
  <si>
    <t>Strathmore</t>
  </si>
  <si>
    <t>Sunbury</t>
  </si>
  <si>
    <t>Sunbury - South</t>
  </si>
  <si>
    <t>Sunshine</t>
  </si>
  <si>
    <t>Sunshine North</t>
  </si>
  <si>
    <t>Sunshine West</t>
  </si>
  <si>
    <t>Surrey Hills (East) - Mont Albert</t>
  </si>
  <si>
    <t>Surrey Hills (West) - Canterbury</t>
  </si>
  <si>
    <t>Sydenham</t>
  </si>
  <si>
    <t>Taylors Hill</t>
  </si>
  <si>
    <t>Taylors Lakes</t>
  </si>
  <si>
    <t>Templestowe</t>
  </si>
  <si>
    <t>Templestowe Lower</t>
  </si>
  <si>
    <t>Thomastown</t>
  </si>
  <si>
    <t>Thornbury</t>
  </si>
  <si>
    <t>Toorak</t>
  </si>
  <si>
    <t>Tullamarine</t>
  </si>
  <si>
    <t>Upwey - Tecoma</t>
  </si>
  <si>
    <t>Vermont</t>
  </si>
  <si>
    <t>Vermont South</t>
  </si>
  <si>
    <t>Viewbank - Yallambie</t>
  </si>
  <si>
    <t>Wallan</t>
  </si>
  <si>
    <t>Wandin - Seville</t>
  </si>
  <si>
    <t>Wantirna</t>
  </si>
  <si>
    <t>Wantirna South</t>
  </si>
  <si>
    <t>Warrandyte - Wonga Park</t>
  </si>
  <si>
    <t>Watsonia</t>
  </si>
  <si>
    <t>Wattle Glen - Diamond Creek</t>
  </si>
  <si>
    <t>Werribee - South</t>
  </si>
  <si>
    <t>West Footscray - Tottenham</t>
  </si>
  <si>
    <t>Wheelers Hill</t>
  </si>
  <si>
    <t>Whittlesea</t>
  </si>
  <si>
    <t>Williamstown</t>
  </si>
  <si>
    <t>Yarra Valley</t>
  </si>
  <si>
    <t>Yarraville</t>
  </si>
  <si>
    <t>Alexandra</t>
  </si>
  <si>
    <t>Alfredton</t>
  </si>
  <si>
    <t>Ararat</t>
  </si>
  <si>
    <t>Avoca</t>
  </si>
  <si>
    <t>Bairnsdale</t>
  </si>
  <si>
    <t>Ballarat</t>
  </si>
  <si>
    <t>Bannockburn</t>
  </si>
  <si>
    <t>Beaufort</t>
  </si>
  <si>
    <t>Beechworth</t>
  </si>
  <si>
    <t>Belmont</t>
  </si>
  <si>
    <t>Benalla</t>
  </si>
  <si>
    <t>Bendigo</t>
  </si>
  <si>
    <t>Bright - Mount Beauty</t>
  </si>
  <si>
    <t>Bruthen - Omeo</t>
  </si>
  <si>
    <t>Buloke</t>
  </si>
  <si>
    <t>Buninyong</t>
  </si>
  <si>
    <t>California Gully - Eaglehawk</t>
  </si>
  <si>
    <t>Camperdown</t>
  </si>
  <si>
    <t>Castlemaine</t>
  </si>
  <si>
    <t>Chiltern - Indigo Valley</t>
  </si>
  <si>
    <t>Churchill</t>
  </si>
  <si>
    <t>Clifton Springs</t>
  </si>
  <si>
    <t>Cobram</t>
  </si>
  <si>
    <t>Colac</t>
  </si>
  <si>
    <t>Corangamite - North</t>
  </si>
  <si>
    <t>Corangamite - South</t>
  </si>
  <si>
    <t>Creswick - Clunes</t>
  </si>
  <si>
    <t>Daylesford</t>
  </si>
  <si>
    <t>Delacombe</t>
  </si>
  <si>
    <t>Drouin</t>
  </si>
  <si>
    <t>East Bendigo - Kennington</t>
  </si>
  <si>
    <t>Echuca</t>
  </si>
  <si>
    <t>Euroa</t>
  </si>
  <si>
    <t>Flora Hill - Spring Gully</t>
  </si>
  <si>
    <t>Foster</t>
  </si>
  <si>
    <t>Gannawarra</t>
  </si>
  <si>
    <t>Geelong</t>
  </si>
  <si>
    <t>Geelong West - Hamlyn Heights</t>
  </si>
  <si>
    <t>Glenelg (Vic.)</t>
  </si>
  <si>
    <t>Golden Plains - North</t>
  </si>
  <si>
    <t>Golden Plains - South</t>
  </si>
  <si>
    <t>Gordon (Vic.)</t>
  </si>
  <si>
    <t>Hamilton (Vic.)</t>
  </si>
  <si>
    <t>Heathcote</t>
  </si>
  <si>
    <t>Highton</t>
  </si>
  <si>
    <t>Horsham</t>
  </si>
  <si>
    <t>Irymple</t>
  </si>
  <si>
    <t>Kangaroo Flat - Golden Square</t>
  </si>
  <si>
    <t>Kerang</t>
  </si>
  <si>
    <t>Kilmore - Broadford</t>
  </si>
  <si>
    <t>Korumburra</t>
  </si>
  <si>
    <t>Kyabram</t>
  </si>
  <si>
    <t>Kyneton</t>
  </si>
  <si>
    <t>Lakes Entrance</t>
  </si>
  <si>
    <t>Lara</t>
  </si>
  <si>
    <t>Leongatha</t>
  </si>
  <si>
    <t>Leopold</t>
  </si>
  <si>
    <t>Lockington - Gunbower</t>
  </si>
  <si>
    <t>Loddon</t>
  </si>
  <si>
    <t>Longford - Loch Sport</t>
  </si>
  <si>
    <t>Lorne - Anglesea</t>
  </si>
  <si>
    <t>Maffra</t>
  </si>
  <si>
    <t>Maiden Gully</t>
  </si>
  <si>
    <t>Mansfield (Vic.)</t>
  </si>
  <si>
    <t>Maryborough (Vic.)</t>
  </si>
  <si>
    <t>Merbein</t>
  </si>
  <si>
    <t>Moe - Newborough</t>
  </si>
  <si>
    <t>Moira</t>
  </si>
  <si>
    <t>Mooroopna</t>
  </si>
  <si>
    <t>Morwell</t>
  </si>
  <si>
    <t>Mount Baw Baw Region</t>
  </si>
  <si>
    <t>Moyne - East</t>
  </si>
  <si>
    <t>Moyne - West</t>
  </si>
  <si>
    <t>Myrtleford</t>
  </si>
  <si>
    <t>Nagambie</t>
  </si>
  <si>
    <t>Newcomb - Moolap</t>
  </si>
  <si>
    <t>Newtown (Vic.)</t>
  </si>
  <si>
    <t>Nhill Region</t>
  </si>
  <si>
    <t>North Geelong - Bell Park</t>
  </si>
  <si>
    <t>Numurkah</t>
  </si>
  <si>
    <t>Orbost</t>
  </si>
  <si>
    <t>Otway</t>
  </si>
  <si>
    <t>Paynesville</t>
  </si>
  <si>
    <t>Phillip Island</t>
  </si>
  <si>
    <t>Portarlington</t>
  </si>
  <si>
    <t>Portland</t>
  </si>
  <si>
    <t>Red Cliffs</t>
  </si>
  <si>
    <t>Robinvale</t>
  </si>
  <si>
    <t>Rochester</t>
  </si>
  <si>
    <t>Rosedale</t>
  </si>
  <si>
    <t>Rushworth</t>
  </si>
  <si>
    <t>Rutherglen</t>
  </si>
  <si>
    <t>Sale</t>
  </si>
  <si>
    <t>Seymour</t>
  </si>
  <si>
    <t>Shepparton - North</t>
  </si>
  <si>
    <t>Smythes Creek</t>
  </si>
  <si>
    <t>Southern Grampians</t>
  </si>
  <si>
    <t>St Arnaud</t>
  </si>
  <si>
    <t>Stawell</t>
  </si>
  <si>
    <t>Strathfieldsaye</t>
  </si>
  <si>
    <t>Swan Hill</t>
  </si>
  <si>
    <t>Torquay</t>
  </si>
  <si>
    <t>Towong</t>
  </si>
  <si>
    <t>Trafalgar (Vic.)</t>
  </si>
  <si>
    <t>Upper Yarra Valley</t>
  </si>
  <si>
    <t>Wangaratta</t>
  </si>
  <si>
    <t>Warragul</t>
  </si>
  <si>
    <t>Warrnambool - North</t>
  </si>
  <si>
    <t>Wendouree - Miners Rest</t>
  </si>
  <si>
    <t>West Wimmera</t>
  </si>
  <si>
    <t>West Wodonga</t>
  </si>
  <si>
    <t>White Hills - Ascot</t>
  </si>
  <si>
    <t>Winchelsea</t>
  </si>
  <si>
    <t>Wodonga</t>
  </si>
  <si>
    <t>Wonthaggi - Inverloch</t>
  </si>
  <si>
    <t>Woodend</t>
  </si>
  <si>
    <t>Yackandandah</t>
  </si>
  <si>
    <t>Yallourn North - Glengarry</t>
  </si>
  <si>
    <t>Yarram</t>
  </si>
  <si>
    <t>Yarrawonga</t>
  </si>
  <si>
    <t>Yarriambiack</t>
  </si>
  <si>
    <t>Yea</t>
  </si>
  <si>
    <t>Suburban Comparison</t>
  </si>
  <si>
    <t>SUBURB ESTIMATES</t>
  </si>
  <si>
    <t>NUMBER UNEMPLOYED</t>
  </si>
  <si>
    <t>Rate</t>
  </si>
  <si>
    <t>Number</t>
  </si>
  <si>
    <t>Select unemployment rate or number</t>
  </si>
  <si>
    <t>Unemployment Rate</t>
  </si>
  <si>
    <t>Unemployment Number</t>
  </si>
  <si>
    <t>Numerical Change</t>
  </si>
  <si>
    <t>June 2011</t>
  </si>
  <si>
    <t>June 2012</t>
  </si>
  <si>
    <t>June 2013</t>
  </si>
  <si>
    <t>June2014</t>
  </si>
  <si>
    <t>June 2015</t>
  </si>
  <si>
    <t>June 2016</t>
  </si>
  <si>
    <t>June 2017</t>
  </si>
  <si>
    <t>June 2018</t>
  </si>
  <si>
    <t>June 2019</t>
  </si>
  <si>
    <t>June 2020</t>
  </si>
  <si>
    <t>June 2021</t>
  </si>
  <si>
    <t>June 2022</t>
  </si>
  <si>
    <t xml:space="preserve"> past five years:</t>
  </si>
  <si>
    <t xml:space="preserve"> past 5 years:</t>
  </si>
  <si>
    <t>Narre Warren - South West</t>
  </si>
  <si>
    <t>c</t>
  </si>
  <si>
    <t>June 2023</t>
  </si>
  <si>
    <t>June 2025</t>
  </si>
  <si>
    <t>June 2024</t>
  </si>
  <si>
    <t>Moorabool</t>
  </si>
  <si>
    <t>Unemployment Rate by Victorian Municipality: June 2008 to June 2024</t>
  </si>
  <si>
    <t>Unemployment Rate by Victorian Municipality: 2008 to 2024</t>
  </si>
  <si>
    <t>Unemployment Rate by Victorian Suburb: June 2010 to June 2024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</si>
  <si>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</si>
  <si>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</si>
  <si>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</si>
  <si>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</si>
  <si>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</si>
  <si>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</si>
  <si>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</si>
  <si>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</si>
  <si>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</si>
  <si>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</si>
  <si>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</si>
  <si>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</si>
  <si>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</si>
  <si>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</si>
  <si>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Boronia</t>
  </si>
  <si>
    <t>Brookfield</t>
  </si>
  <si>
    <t>Brunswick - North</t>
  </si>
  <si>
    <t>Brunswick - South</t>
  </si>
  <si>
    <t>Burnside</t>
  </si>
  <si>
    <t>Burnside Heights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</si>
  <si>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</si>
  <si>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</si>
  <si>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</si>
  <si>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</si>
  <si>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</si>
  <si>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</si>
  <si>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</si>
  <si>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</si>
  <si>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</si>
  <si>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</si>
  <si>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</si>
  <si>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</si>
  <si>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</si>
  <si>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</si>
  <si>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</si>
  <si>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</si>
  <si>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</si>
  <si>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</si>
  <si>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</si>
  <si>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 East - North</t>
  </si>
  <si>
    <t>Cranbourne East - South</t>
  </si>
  <si>
    <t>Cranbourne North - East</t>
  </si>
  <si>
    <t>Cranbourne North - West</t>
  </si>
  <si>
    <t>Croydon - East</t>
  </si>
  <si>
    <t>Croydon - West</t>
  </si>
  <si>
    <t>Croydon South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</si>
  <si>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</si>
  <si>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</si>
  <si>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</si>
  <si>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</si>
  <si>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</si>
  <si>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</si>
  <si>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</si>
  <si>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</si>
  <si>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</si>
  <si>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</si>
  <si>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</si>
  <si>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</si>
  <si>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</si>
  <si>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</si>
  <si>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</si>
  <si>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</si>
  <si>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Eynesbury - Exford</t>
  </si>
  <si>
    <t>Ferntree Gully - North</t>
  </si>
  <si>
    <t>Ferntree Gully (South) - Upper Ferntree Gully</t>
  </si>
  <si>
    <t>Fraser Rise - Plumpton</t>
  </si>
  <si>
    <t>Glenroy - East</t>
  </si>
  <si>
    <t>Glenroy - West</t>
  </si>
  <si>
    <t>Gowanbrae</t>
  </si>
  <si>
    <t>Grovedale - Mount Duneed</t>
  </si>
  <si>
    <t>Hadfield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</si>
  <si>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</si>
  <si>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</si>
  <si>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</si>
  <si>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</si>
  <si>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</si>
  <si>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</si>
  <si>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</si>
  <si>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Kensington (Vic.)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</si>
  <si>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</si>
  <si>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</si>
  <si>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</si>
  <si>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</si>
  <si>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</si>
  <si>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</si>
  <si>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</si>
  <si>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</si>
  <si>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</si>
  <si>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</si>
  <si>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</si>
  <si>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</si>
  <si>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</si>
  <si>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</si>
  <si>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</si>
  <si>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</si>
  <si>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</si>
  <si>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</si>
  <si>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</si>
  <si>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</si>
  <si>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Mornington - East</t>
  </si>
  <si>
    <t>Mornington - West</t>
  </si>
  <si>
    <t>Narre Warren - North East</t>
  </si>
  <si>
    <t>Narre Warren South - East</t>
  </si>
  <si>
    <t>Narre Warren South - West</t>
  </si>
  <si>
    <t>Noble Park - East</t>
  </si>
  <si>
    <t>Noble Park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</si>
  <si>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</si>
  <si>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</si>
  <si>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</si>
  <si>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</si>
  <si>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</si>
  <si>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</si>
  <si>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</si>
  <si>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</si>
  <si>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</si>
  <si>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East</t>
  </si>
  <si>
    <t>Point Cook - North East</t>
  </si>
  <si>
    <t>Point Cook - North West</t>
  </si>
  <si>
    <t>Point Cook - South</t>
  </si>
  <si>
    <t>Point Lonsdale - Queenscliff</t>
  </si>
  <si>
    <t>Port Melbourne Industrial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</si>
  <si>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</si>
  <si>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</si>
  <si>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</si>
  <si>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</si>
  <si>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</si>
  <si>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</si>
  <si>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</si>
  <si>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</si>
  <si>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</si>
  <si>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</si>
  <si>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</si>
  <si>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</si>
  <si>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</si>
  <si>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</si>
  <si>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</si>
  <si>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</si>
  <si>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</si>
  <si>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</si>
  <si>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</si>
  <si>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</si>
  <si>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</si>
  <si>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</si>
  <si>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</si>
  <si>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</si>
  <si>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</si>
  <si>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</si>
  <si>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</si>
  <si>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</si>
  <si>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</si>
  <si>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The Basin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</si>
  <si>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</si>
  <si>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</si>
  <si>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</si>
  <si>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</si>
  <si>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</si>
  <si>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</si>
  <si>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Warrnambool - South</t>
  </si>
  <si>
    <t>Werribee - East</t>
  </si>
  <si>
    <t>Werribee - West</t>
  </si>
  <si>
    <t>West Melbourne - Residential</t>
  </si>
  <si>
    <t>Wollert</t>
  </si>
  <si>
    <t>Wyndham Vale - North</t>
  </si>
  <si>
    <t>Wyndham Vale - South</t>
  </si>
  <si>
    <t>Unemployment Rate by Victorian Suburb 2011 &amp; 2024</t>
  </si>
  <si>
    <t>Dandenong, south part</t>
  </si>
  <si>
    <t xml:space="preserve">Dandenong North </t>
  </si>
  <si>
    <t>Keysborough, north part</t>
  </si>
  <si>
    <t>Keysborough, southt part</t>
  </si>
  <si>
    <t>Noble Park, east part</t>
  </si>
  <si>
    <t>Noble Park, west part</t>
  </si>
  <si>
    <t>Springvale Soutth</t>
  </si>
  <si>
    <t>Dandenong, north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</si>
</sst>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"/>
    <numFmt numFmtId="166" formatCode="mmm/yyyy"/>
    <numFmt numFmtId="167" formatCode="#,##0.0"/>
  </numFmts>
  <fonts count="50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6"/>
      <color theme="0"/>
      <name val="Garamond"/>
      <family val="1"/>
    </font>
    <font>
      <sz val="9"/>
      <color theme="1"/>
      <name val="Garamond"/>
      <family val="1"/>
    </font>
    <font>
      <sz val="9"/>
      <color theme="0"/>
      <name val="Garamond"/>
      <family val="1"/>
    </font>
    <font>
      <sz val="11"/>
      <color theme="0"/>
      <name val="Garamond"/>
      <family val="1"/>
    </font>
    <font>
      <sz val="11"/>
      <color theme="6" tint="-0.499984740745262"/>
      <name val="Garamond"/>
      <family val="1"/>
    </font>
    <font>
      <b/>
      <sz val="11"/>
      <color theme="0"/>
      <name val="Garamond"/>
      <family val="1"/>
    </font>
    <font>
      <sz val="8"/>
      <color theme="0"/>
      <name val="Garamond"/>
      <family val="1"/>
    </font>
    <font>
      <sz val="11"/>
      <color theme="3" tint="-0.249977111117893"/>
      <name val="Garamond"/>
      <family val="1"/>
    </font>
    <font>
      <b/>
      <sz val="14"/>
      <name val="Times New Roman"/>
      <family val="1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Garamond"/>
      <family val="1"/>
    </font>
    <font>
      <sz val="11"/>
      <color rgb="FFFFFF9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18"/>
      <color rgb="FFFFFF99"/>
      <name val="Garamond"/>
      <family val="1"/>
    </font>
    <font>
      <sz val="10"/>
      <color theme="3" tint="-0.499984740745262"/>
      <name val="Garamond"/>
      <family val="1"/>
    </font>
    <font>
      <sz val="6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Garamond"/>
      <family val="1"/>
    </font>
    <font>
      <sz val="12"/>
      <color theme="3" tint="-0.249977111117893"/>
      <name val="Garamond"/>
      <family val="1"/>
    </font>
    <font>
      <b/>
      <sz val="12"/>
      <color theme="1"/>
      <name val="Garamond"/>
      <family val="1"/>
    </font>
    <font>
      <sz val="10"/>
      <name val="Garamond"/>
      <family val="1"/>
    </font>
    <font>
      <sz val="14"/>
      <color rgb="FFFFFF00"/>
      <name val="Garamond"/>
      <family val="1"/>
    </font>
    <font>
      <sz val="22"/>
      <color theme="0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2"/>
      <color theme="3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499984740745262"/>
      <name val="Garamond"/>
      <family val="1"/>
    </font>
    <font>
      <sz val="11.5"/>
      <color theme="3" tint="-0.249977111117893"/>
      <name val="Garamond"/>
      <family val="1"/>
    </font>
    <font>
      <sz val="11.5"/>
      <color theme="0"/>
      <name val="Garamond"/>
      <family val="1"/>
    </font>
    <font>
      <sz val="10"/>
      <color theme="0"/>
      <name val="Garamond"/>
      <family val="1"/>
    </font>
    <font>
      <sz val="9"/>
      <color theme="3" tint="-0.499984740745262"/>
      <name val="Garamond"/>
      <family val="1"/>
    </font>
    <font>
      <sz val="9"/>
      <color rgb="FF00B050"/>
      <name val="Garamond"/>
      <family val="1"/>
    </font>
    <font>
      <sz val="6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theme="1" tint="0.499984740745262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hair">
        <color theme="6" tint="-0.499984740745262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1" xfId="0" applyFont="1" applyBorder="1"/>
    <xf numFmtId="164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4" fillId="0" borderId="0" xfId="0" applyFont="1"/>
    <xf numFmtId="0" fontId="5" fillId="3" borderId="0" xfId="0" applyFont="1" applyFill="1"/>
    <xf numFmtId="0" fontId="9" fillId="0" borderId="0" xfId="0" applyFont="1" applyAlignment="1" applyProtection="1">
      <alignment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17" fontId="12" fillId="0" borderId="0" xfId="0" applyNumberFormat="1" applyFont="1" applyAlignment="1" applyProtection="1">
      <alignment horizontal="left" vertical="center"/>
      <protection hidden="1"/>
    </xf>
    <xf numFmtId="0" fontId="18" fillId="0" borderId="0" xfId="0" applyFont="1"/>
    <xf numFmtId="0" fontId="19" fillId="7" borderId="0" xfId="0" applyFont="1" applyFill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17" fontId="6" fillId="3" borderId="0" xfId="0" applyNumberFormat="1" applyFont="1" applyFill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2" fillId="0" borderId="0" xfId="0" applyFont="1"/>
    <xf numFmtId="0" fontId="21" fillId="0" borderId="0" xfId="0" applyFont="1"/>
    <xf numFmtId="0" fontId="0" fillId="0" borderId="1" xfId="0" applyBorder="1"/>
    <xf numFmtId="0" fontId="25" fillId="0" borderId="0" xfId="0" applyFont="1" applyAlignment="1" applyProtection="1">
      <alignment horizontal="center" vertical="center"/>
      <protection locked="0" hidden="1"/>
    </xf>
    <xf numFmtId="17" fontId="11" fillId="0" borderId="0" xfId="0" applyNumberFormat="1" applyFont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/>
    <xf numFmtId="0" fontId="29" fillId="0" borderId="0" xfId="0" applyFont="1" applyAlignment="1">
      <alignment horizontal="center"/>
    </xf>
    <xf numFmtId="0" fontId="2" fillId="0" borderId="0" xfId="0" applyFont="1"/>
    <xf numFmtId="0" fontId="30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164" fontId="17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3" xfId="0" applyNumberFormat="1" applyFont="1" applyBorder="1" applyAlignment="1" applyProtection="1">
      <alignment horizontal="center" vertical="center"/>
      <protection hidden="1"/>
    </xf>
    <xf numFmtId="3" fontId="17" fillId="0" borderId="2" xfId="0" applyNumberFormat="1" applyFont="1" applyBorder="1" applyAlignment="1" applyProtection="1">
      <alignment horizontal="center" vertical="center"/>
      <protection hidden="1"/>
    </xf>
    <xf numFmtId="3" fontId="14" fillId="0" borderId="3" xfId="0" applyNumberFormat="1" applyFont="1" applyBorder="1" applyAlignment="1" applyProtection="1">
      <alignment horizontal="center" vertical="center"/>
      <protection hidden="1"/>
    </xf>
    <xf numFmtId="0" fontId="4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65" fontId="2" fillId="0" borderId="0" xfId="0" quotePrefix="1" applyNumberFormat="1" applyFont="1" applyAlignment="1">
      <alignment horizontal="center"/>
    </xf>
    <xf numFmtId="1" fontId="34" fillId="9" borderId="0" xfId="0" applyNumberFormat="1" applyFont="1" applyFill="1" applyAlignment="1" applyProtection="1">
      <alignment horizontal="left" vertical="center"/>
      <protection hidden="1"/>
    </xf>
    <xf numFmtId="1" fontId="34" fillId="11" borderId="0" xfId="0" applyNumberFormat="1" applyFont="1" applyFill="1" applyAlignment="1" applyProtection="1">
      <alignment horizontal="left" vertical="center"/>
      <protection hidden="1"/>
    </xf>
    <xf numFmtId="1" fontId="24" fillId="0" borderId="0" xfId="0" quotePrefix="1" applyNumberFormat="1" applyFont="1" applyAlignment="1">
      <alignment horizontal="center"/>
    </xf>
    <xf numFmtId="0" fontId="21" fillId="0" borderId="0" xfId="0" applyFont="1" applyProtection="1">
      <protection locked="0"/>
    </xf>
    <xf numFmtId="164" fontId="17" fillId="0" borderId="5" xfId="0" applyNumberFormat="1" applyFont="1" applyBorder="1" applyAlignment="1" applyProtection="1">
      <alignment horizontal="center" vertical="center"/>
      <protection hidden="1"/>
    </xf>
    <xf numFmtId="164" fontId="14" fillId="0" borderId="6" xfId="0" applyNumberFormat="1" applyFont="1" applyBorder="1" applyAlignment="1" applyProtection="1">
      <alignment horizontal="center" vertical="center"/>
      <protection hidden="1"/>
    </xf>
    <xf numFmtId="1" fontId="44" fillId="0" borderId="0" xfId="0" applyNumberFormat="1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5" fontId="24" fillId="0" borderId="0" xfId="0" quotePrefix="1" applyNumberFormat="1" applyFont="1" applyAlignment="1" applyProtection="1">
      <alignment horizontal="center"/>
      <protection hidden="1"/>
    </xf>
    <xf numFmtId="165" fontId="2" fillId="0" borderId="0" xfId="0" quotePrefix="1" applyNumberFormat="1" applyFont="1" applyAlignment="1" applyProtection="1">
      <alignment horizontal="center"/>
      <protection hidden="1"/>
    </xf>
    <xf numFmtId="165" fontId="2" fillId="0" borderId="0" xfId="0" applyNumberFormat="1" applyFont="1" applyAlignment="1" applyProtection="1">
      <alignment horizontal="center"/>
      <protection hidden="1"/>
    </xf>
    <xf numFmtId="17" fontId="0" fillId="0" borderId="0" xfId="0" applyNumberFormat="1"/>
    <xf numFmtId="164" fontId="0" fillId="14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3" fontId="48" fillId="0" borderId="0" xfId="0" applyNumberFormat="1" applyFont="1" applyAlignment="1" applyProtection="1">
      <alignment vertical="center"/>
      <protection hidden="1"/>
    </xf>
    <xf numFmtId="0" fontId="24" fillId="0" borderId="0" xfId="0" applyFont="1"/>
    <xf numFmtId="0" fontId="24" fillId="0" borderId="0" xfId="0" applyFont="1" applyAlignment="1" applyProtection="1">
      <alignment horizontal="center"/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49" fillId="0" borderId="0" xfId="0" applyFont="1" applyAlignment="1" applyProtection="1">
      <alignment vertical="center"/>
      <protection hidden="1"/>
    </xf>
    <xf numFmtId="167" fontId="2" fillId="0" borderId="0" xfId="0" applyNumberFormat="1" applyFont="1"/>
    <xf numFmtId="164" fontId="13" fillId="0" borderId="0" xfId="0" applyNumberFormat="1" applyFont="1" applyAlignment="1" applyProtection="1">
      <alignment horizontal="center" vertical="center"/>
      <protection hidden="1"/>
    </xf>
    <xf numFmtId="1" fontId="2" fillId="0" borderId="0" xfId="0" quotePrefix="1" applyNumberFormat="1" applyFont="1" applyAlignment="1">
      <alignment horizontal="center"/>
    </xf>
    <xf numFmtId="3" fontId="17" fillId="0" borderId="0" xfId="0" applyNumberFormat="1" applyFont="1" applyAlignment="1" applyProtection="1">
      <alignment horizontal="center" vertical="center"/>
      <protection hidden="1"/>
    </xf>
    <xf numFmtId="165" fontId="24" fillId="0" borderId="0" xfId="0" quotePrefix="1" applyNumberFormat="1" applyFont="1" applyAlignment="1">
      <alignment horizontal="center"/>
    </xf>
    <xf numFmtId="0" fontId="48" fillId="0" borderId="0" xfId="0" applyFont="1"/>
    <xf numFmtId="1" fontId="12" fillId="0" borderId="0" xfId="0" applyNumberFormat="1" applyFont="1" applyAlignment="1" applyProtection="1">
      <alignment horizontal="left" vertical="center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164" fontId="12" fillId="0" borderId="3" xfId="0" applyNumberFormat="1" applyFont="1" applyBorder="1" applyAlignment="1" applyProtection="1">
      <alignment horizontal="center" vertical="center"/>
      <protection hidden="1"/>
    </xf>
    <xf numFmtId="164" fontId="12" fillId="0" borderId="5" xfId="0" applyNumberFormat="1" applyFont="1" applyBorder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36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4" xfId="0" applyFont="1" applyBorder="1" applyAlignment="1" applyProtection="1">
      <alignment horizontal="center" vertical="center" wrapText="1"/>
      <protection hidden="1"/>
    </xf>
    <xf numFmtId="0" fontId="46" fillId="0" borderId="0" xfId="0" applyFont="1" applyAlignment="1" applyProtection="1">
      <alignment horizontal="center" vertical="center" wrapText="1"/>
      <protection hidden="1"/>
    </xf>
    <xf numFmtId="0" fontId="46" fillId="0" borderId="4" xfId="0" applyFont="1" applyBorder="1" applyAlignment="1" applyProtection="1">
      <alignment horizontal="center" vertical="center" wrapText="1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35" fillId="8" borderId="0" xfId="0" applyFont="1" applyFill="1" applyAlignment="1" applyProtection="1">
      <alignment horizontal="center" vertical="center"/>
      <protection hidden="1"/>
    </xf>
    <xf numFmtId="1" fontId="38" fillId="6" borderId="0" xfId="0" applyNumberFormat="1" applyFont="1" applyFill="1" applyAlignment="1" applyProtection="1">
      <alignment horizontal="center" vertical="center"/>
      <protection hidden="1"/>
    </xf>
    <xf numFmtId="1" fontId="39" fillId="9" borderId="0" xfId="0" applyNumberFormat="1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37" fillId="6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wrapText="1"/>
      <protection hidden="1"/>
    </xf>
    <xf numFmtId="1" fontId="38" fillId="8" borderId="0" xfId="0" applyNumberFormat="1" applyFont="1" applyFill="1" applyAlignment="1" applyProtection="1">
      <alignment horizontal="center" vertical="center"/>
      <protection hidden="1"/>
    </xf>
    <xf numFmtId="1" fontId="41" fillId="10" borderId="0" xfId="0" applyNumberFormat="1" applyFont="1" applyFill="1" applyAlignment="1" applyProtection="1">
      <alignment horizontal="center" vertical="center"/>
      <protection hidden="1"/>
    </xf>
    <xf numFmtId="0" fontId="42" fillId="11" borderId="0" xfId="0" applyFont="1" applyFill="1" applyAlignment="1" applyProtection="1">
      <alignment horizontal="center" vertical="center"/>
      <protection hidden="1"/>
    </xf>
    <xf numFmtId="0" fontId="43" fillId="12" borderId="0" xfId="0" applyFont="1" applyFill="1" applyAlignment="1" applyProtection="1">
      <alignment horizontal="center" vertical="center"/>
      <protection hidden="1"/>
    </xf>
    <xf numFmtId="3" fontId="38" fillId="8" borderId="0" xfId="0" applyNumberFormat="1" applyFont="1" applyFill="1" applyAlignment="1" applyProtection="1">
      <alignment horizontal="center" vertical="center"/>
      <protection hidden="1"/>
    </xf>
    <xf numFmtId="3" fontId="41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8" fillId="8" borderId="0" xfId="0" applyFont="1" applyFill="1" applyAlignment="1" applyProtection="1">
      <alignment horizontal="center" vertical="center"/>
      <protection hidden="1"/>
    </xf>
    <xf numFmtId="0" fontId="23" fillId="6" borderId="0" xfId="0" applyFont="1" applyFill="1" applyAlignment="1">
      <alignment horizontal="center"/>
    </xf>
    <xf numFmtId="0" fontId="27" fillId="5" borderId="0" xfId="0" applyFont="1" applyFill="1" applyAlignment="1" applyProtection="1">
      <alignment horizontal="center" vertical="center"/>
      <protection hidden="1"/>
    </xf>
    <xf numFmtId="0" fontId="25" fillId="3" borderId="0" xfId="0" applyFont="1" applyFill="1" applyAlignment="1" applyProtection="1">
      <alignment horizontal="center" vertical="center"/>
      <protection hidden="1"/>
    </xf>
    <xf numFmtId="0" fontId="25" fillId="4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15" fillId="6" borderId="0" xfId="0" applyNumberFormat="1" applyFont="1" applyFill="1" applyAlignment="1" applyProtection="1">
      <alignment horizontal="center" vertical="center"/>
      <protection hidden="1"/>
    </xf>
    <xf numFmtId="164" fontId="15" fillId="5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/>
      <protection hidden="1"/>
    </xf>
    <xf numFmtId="166" fontId="23" fillId="6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d562832ea8ef403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33295748998002E-2"/>
          <c:y val="1.5000060476311437E-2"/>
          <c:w val="0.85550131120569295"/>
          <c:h val="0.91946525771443521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Latrobe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1262554250056908E-2"/>
                  <c:y val="4.0366357917557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C-4509-BBD8-31D41F7B60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1C-41FC-8F35-E7903FDCAE06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E-42A6-8FA3-ABDCC533F04A}"/>
                </c:ext>
              </c:extLst>
            </c:dLbl>
            <c:dLbl>
              <c:idx val="32"/>
              <c:layout>
                <c:manualLayout>
                  <c:x val="-1.47329650092081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'Municipal Time Series'!$C$7:$C$23</c:f>
              <c:numCache>
                <c:formatCode>0.0</c:formatCode>
                <c:ptCount val="17"/>
                <c:pt idx="0">
                  <c:v>7.4127946867195424</c:v>
                </c:pt>
                <c:pt idx="1">
                  <c:v>6.1766439787769976</c:v>
                </c:pt>
                <c:pt idx="2">
                  <c:v>6.5318097591105611</c:v>
                </c:pt>
                <c:pt idx="3">
                  <c:v>6.7531687945882295</c:v>
                </c:pt>
                <c:pt idx="4">
                  <c:v>6.5569833073135593</c:v>
                </c:pt>
                <c:pt idx="5">
                  <c:v>5.8745096028103285</c:v>
                </c:pt>
                <c:pt idx="6">
                  <c:v>7.5</c:v>
                </c:pt>
                <c:pt idx="7">
                  <c:v>6.9</c:v>
                </c:pt>
                <c:pt idx="8">
                  <c:v>10.7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5.5</c:v>
                </c:pt>
                <c:pt idx="12">
                  <c:v>5.9</c:v>
                </c:pt>
                <c:pt idx="13">
                  <c:v>8.1999999999999993</c:v>
                </c:pt>
                <c:pt idx="14">
                  <c:v>6.4</c:v>
                </c:pt>
                <c:pt idx="15">
                  <c:v>5.5</c:v>
                </c:pt>
                <c:pt idx="16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ACC-4509-BBD8-31D41F7B60D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Nillumbik 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53291902904211E-2"/>
                  <c:y val="-2.1783437163162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CC-4509-BBD8-31D41F7B60D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D4-45AE-8CA3-42DAFDFC86D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E-42A6-8FA3-ABDCC533F04A}"/>
                </c:ext>
              </c:extLst>
            </c:dLbl>
            <c:dLbl>
              <c:idx val="32"/>
              <c:layout>
                <c:manualLayout>
                  <c:x val="-2.4554941682013516E-3"/>
                  <c:y val="1.536098310291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CC-4509-BBD8-31D41F7B60D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CC-4509-BBD8-31D41F7B6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Series'!$B$7:$B$23</c:f>
              <c:numCache>
                <c:formatCode>0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'Municipal Time Series'!$F$7:$F$23</c:f>
              <c:numCache>
                <c:formatCode>0.0</c:formatCode>
                <c:ptCount val="17"/>
                <c:pt idx="0">
                  <c:v>1.7179987004548407</c:v>
                </c:pt>
                <c:pt idx="1">
                  <c:v>1.7229111608050418</c:v>
                </c:pt>
                <c:pt idx="2">
                  <c:v>1.7798013245033113</c:v>
                </c:pt>
                <c:pt idx="3">
                  <c:v>1.6559855192994473</c:v>
                </c:pt>
                <c:pt idx="4">
                  <c:v>2.1857794371322572</c:v>
                </c:pt>
                <c:pt idx="5">
                  <c:v>2.3226761671216396</c:v>
                </c:pt>
                <c:pt idx="6">
                  <c:v>2.9</c:v>
                </c:pt>
                <c:pt idx="7">
                  <c:v>2.7</c:v>
                </c:pt>
                <c:pt idx="8">
                  <c:v>2.1</c:v>
                </c:pt>
                <c:pt idx="9">
                  <c:v>2.6</c:v>
                </c:pt>
                <c:pt idx="10">
                  <c:v>2</c:v>
                </c:pt>
                <c:pt idx="11">
                  <c:v>1.9</c:v>
                </c:pt>
                <c:pt idx="12">
                  <c:v>2.2000000000000002</c:v>
                </c:pt>
                <c:pt idx="13">
                  <c:v>3.5</c:v>
                </c:pt>
                <c:pt idx="14">
                  <c:v>1.7</c:v>
                </c:pt>
                <c:pt idx="15">
                  <c:v>1.2</c:v>
                </c:pt>
                <c:pt idx="16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3ACC-4509-BBD8-31D41F7B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81440"/>
        <c:axId val="217582976"/>
      </c:lineChart>
      <c:catAx>
        <c:axId val="2175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7582976"/>
        <c:crosses val="autoZero"/>
        <c:auto val="1"/>
        <c:lblAlgn val="ctr"/>
        <c:lblOffset val="100"/>
        <c:noMultiLvlLbl val="0"/>
      </c:catAx>
      <c:valAx>
        <c:axId val="2175829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3.3443255613240966E-3"/>
              <c:y val="0.254533154162920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58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72002532832581"/>
          <c:y val="0.79734652044182053"/>
          <c:w val="0.39062774611737178"/>
          <c:h val="8.3838073636243918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4918632811028"/>
          <c:y val="1.5174886355988721E-2"/>
          <c:w val="0.83820124828186771"/>
          <c:h val="0.87675072873955273"/>
        </c:manualLayout>
      </c:layout>
      <c:lineChart>
        <c:grouping val="standard"/>
        <c:varyColors val="0"/>
        <c:ser>
          <c:idx val="0"/>
          <c:order val="0"/>
          <c:tx>
            <c:strRef>
              <c:f>'Municipal Time Series'!$B$6</c:f>
              <c:strCache>
                <c:ptCount val="1"/>
                <c:pt idx="0">
                  <c:v>Latrobe 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9287756579998616E-2"/>
                  <c:y val="-2.5079137835043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C8-49AB-91D2-52BFC53E7C4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9-4F38-B97B-491D296BC31D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3E-4868-A292-8ADE627F10EC}"/>
                </c:ext>
              </c:extLst>
            </c:dLbl>
            <c:dLbl>
              <c:idx val="23"/>
              <c:layout>
                <c:manualLayout>
                  <c:x val="-9.8219766728054048E-3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Series'!$P$7:$P$20</c:f>
              <c:numCache>
                <c:formatCode>0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'Municipal Time Series'!$Q$7:$Q$20</c:f>
              <c:numCache>
                <c:formatCode>#,##0</c:formatCode>
                <c:ptCount val="14"/>
                <c:pt idx="0">
                  <c:v>2888</c:v>
                </c:pt>
                <c:pt idx="1">
                  <c:v>2627</c:v>
                </c:pt>
                <c:pt idx="2">
                  <c:v>2215</c:v>
                </c:pt>
                <c:pt idx="3">
                  <c:v>2667</c:v>
                </c:pt>
                <c:pt idx="4">
                  <c:v>2602</c:v>
                </c:pt>
                <c:pt idx="5">
                  <c:v>3864</c:v>
                </c:pt>
                <c:pt idx="6">
                  <c:v>3647</c:v>
                </c:pt>
                <c:pt idx="7">
                  <c:v>3502</c:v>
                </c:pt>
                <c:pt idx="8">
                  <c:v>2077</c:v>
                </c:pt>
                <c:pt idx="9">
                  <c:v>2162</c:v>
                </c:pt>
                <c:pt idx="10">
                  <c:v>3021</c:v>
                </c:pt>
                <c:pt idx="11">
                  <c:v>2346</c:v>
                </c:pt>
                <c:pt idx="12">
                  <c:v>2233</c:v>
                </c:pt>
                <c:pt idx="13">
                  <c:v>2366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3C8-49AB-91D2-52BFC53E7C4D}"/>
            </c:ext>
          </c:extLst>
        </c:ser>
        <c:ser>
          <c:idx val="1"/>
          <c:order val="1"/>
          <c:tx>
            <c:strRef>
              <c:f>'Municipal Time Series'!$F$6</c:f>
              <c:strCache>
                <c:ptCount val="1"/>
                <c:pt idx="0">
                  <c:v>Nillumbik 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1532375531259731E-2"/>
                  <c:y val="-3.708116904967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C8-49AB-91D2-52BFC53E7C4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79-4F38-B97B-491D296BC31D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3E-4868-A292-8ADE627F10EC}"/>
                </c:ext>
              </c:extLst>
            </c:dLbl>
            <c:dLbl>
              <c:idx val="23"/>
              <c:layout>
                <c:manualLayout>
                  <c:x val="0"/>
                  <c:y val="-3.072196620583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C8-49AB-91D2-52BFC53E7C4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C8-49AB-91D2-52BFC53E7C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Time Series'!$P$7:$P$20</c:f>
              <c:numCache>
                <c:formatCode>0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'Municipal Time Series'!$R$7:$R$20</c:f>
              <c:numCache>
                <c:formatCode>#,##0</c:formatCode>
                <c:ptCount val="14"/>
                <c:pt idx="0">
                  <c:v>630</c:v>
                </c:pt>
                <c:pt idx="1">
                  <c:v>794</c:v>
                </c:pt>
                <c:pt idx="2">
                  <c:v>866</c:v>
                </c:pt>
                <c:pt idx="3">
                  <c:v>1079</c:v>
                </c:pt>
                <c:pt idx="4">
                  <c:v>1033</c:v>
                </c:pt>
                <c:pt idx="5">
                  <c:v>763</c:v>
                </c:pt>
                <c:pt idx="6">
                  <c:v>1022</c:v>
                </c:pt>
                <c:pt idx="7">
                  <c:v>824</c:v>
                </c:pt>
                <c:pt idx="8">
                  <c:v>742</c:v>
                </c:pt>
                <c:pt idx="9">
                  <c:v>842</c:v>
                </c:pt>
                <c:pt idx="10">
                  <c:v>1308</c:v>
                </c:pt>
                <c:pt idx="11">
                  <c:v>633</c:v>
                </c:pt>
                <c:pt idx="12">
                  <c:v>491</c:v>
                </c:pt>
                <c:pt idx="13">
                  <c:v>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3C8-49AB-91D2-52BFC53E7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12288"/>
        <c:axId val="217613824"/>
      </c:lineChart>
      <c:catAx>
        <c:axId val="21761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7613824"/>
        <c:crosses val="autoZero"/>
        <c:auto val="1"/>
        <c:lblAlgn val="ctr"/>
        <c:lblOffset val="100"/>
        <c:noMultiLvlLbl val="0"/>
      </c:catAx>
      <c:valAx>
        <c:axId val="2176138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Number of persons unemployed</a:t>
                </a:r>
              </a:p>
            </c:rich>
          </c:tx>
          <c:layout>
            <c:manualLayout>
              <c:xMode val="edge"/>
              <c:yMode val="edge"/>
              <c:x val="3.5910615574213101E-3"/>
              <c:y val="0.188831493195176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761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201345688142574"/>
          <c:y val="2.1361926533376929E-2"/>
          <c:w val="0.39062774611737189"/>
          <c:h val="7.655574521716254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4662956906921"/>
          <c:y val="2.51068287516692E-2"/>
          <c:w val="0.86815328664290625"/>
          <c:h val="0.964576982701723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Comparison'!$G$6:$G$84</c:f>
              <c:strCache>
                <c:ptCount val="79"/>
                <c:pt idx="0">
                  <c:v>Central Goldfields </c:v>
                </c:pt>
                <c:pt idx="1">
                  <c:v>Hume </c:v>
                </c:pt>
                <c:pt idx="2">
                  <c:v>Greater Dandenong </c:v>
                </c:pt>
                <c:pt idx="3">
                  <c:v>Latrobe </c:v>
                </c:pt>
                <c:pt idx="4">
                  <c:v>Brimbank </c:v>
                </c:pt>
                <c:pt idx="5">
                  <c:v>Pyrenees </c:v>
                </c:pt>
                <c:pt idx="6">
                  <c:v>Melton </c:v>
                </c:pt>
                <c:pt idx="7">
                  <c:v>Darebin </c:v>
                </c:pt>
                <c:pt idx="8">
                  <c:v>Whittlesea </c:v>
                </c:pt>
                <c:pt idx="9">
                  <c:v>East Gippsland </c:v>
                </c:pt>
                <c:pt idx="10">
                  <c:v>Yarra </c:v>
                </c:pt>
                <c:pt idx="11">
                  <c:v>Moreland </c:v>
                </c:pt>
                <c:pt idx="12">
                  <c:v>Ballarat </c:v>
                </c:pt>
                <c:pt idx="13">
                  <c:v>Casey </c:v>
                </c:pt>
                <c:pt idx="14">
                  <c:v>Wyndham </c:v>
                </c:pt>
                <c:pt idx="15">
                  <c:v>Mitchell </c:v>
                </c:pt>
                <c:pt idx="16">
                  <c:v>Ararat </c:v>
                </c:pt>
                <c:pt idx="17">
                  <c:v>Whitehorse </c:v>
                </c:pt>
                <c:pt idx="18">
                  <c:v>Port Phillip </c:v>
                </c:pt>
                <c:pt idx="19">
                  <c:v>Melbourne </c:v>
                </c:pt>
                <c:pt idx="20">
                  <c:v>Benalla </c:v>
                </c:pt>
                <c:pt idx="21">
                  <c:v>Yarriambiack </c:v>
                </c:pt>
                <c:pt idx="22">
                  <c:v>Mildura </c:v>
                </c:pt>
                <c:pt idx="23">
                  <c:v>Manningham </c:v>
                </c:pt>
                <c:pt idx="24">
                  <c:v>Greater Geelong </c:v>
                </c:pt>
                <c:pt idx="25">
                  <c:v>Wodonga </c:v>
                </c:pt>
                <c:pt idx="26">
                  <c:v>Northern Grampians </c:v>
                </c:pt>
                <c:pt idx="27">
                  <c:v>Maribyrnong </c:v>
                </c:pt>
                <c:pt idx="28">
                  <c:v>Loddon </c:v>
                </c:pt>
                <c:pt idx="29">
                  <c:v>Knox </c:v>
                </c:pt>
                <c:pt idx="30">
                  <c:v>Frankston </c:v>
                </c:pt>
                <c:pt idx="31">
                  <c:v>Yarra Ranges </c:v>
                </c:pt>
                <c:pt idx="32">
                  <c:v>Wellington </c:v>
                </c:pt>
                <c:pt idx="33">
                  <c:v>Moonee Valley </c:v>
                </c:pt>
                <c:pt idx="34">
                  <c:v>Maroondah </c:v>
                </c:pt>
                <c:pt idx="35">
                  <c:v>Hindmarsh </c:v>
                </c:pt>
                <c:pt idx="36">
                  <c:v>Wangaratta </c:v>
                </c:pt>
                <c:pt idx="37">
                  <c:v>Murrindindi </c:v>
                </c:pt>
                <c:pt idx="38">
                  <c:v>Cardinia </c:v>
                </c:pt>
                <c:pt idx="39">
                  <c:v>Kingston </c:v>
                </c:pt>
                <c:pt idx="40">
                  <c:v>Gannawarra </c:v>
                </c:pt>
                <c:pt idx="41">
                  <c:v>Bass Coast </c:v>
                </c:pt>
                <c:pt idx="42">
                  <c:v>Moorabool </c:v>
                </c:pt>
                <c:pt idx="43">
                  <c:v>Banyule </c:v>
                </c:pt>
                <c:pt idx="44">
                  <c:v>Greater Bendigo </c:v>
                </c:pt>
                <c:pt idx="45">
                  <c:v>Boroondara </c:v>
                </c:pt>
                <c:pt idx="46">
                  <c:v>Strathbogie </c:v>
                </c:pt>
                <c:pt idx="47">
                  <c:v>Hepburn </c:v>
                </c:pt>
                <c:pt idx="48">
                  <c:v>West Wimmera </c:v>
                </c:pt>
                <c:pt idx="49">
                  <c:v>Swan Hill </c:v>
                </c:pt>
                <c:pt idx="50">
                  <c:v>Horsham </c:v>
                </c:pt>
                <c:pt idx="51">
                  <c:v>Glenelg </c:v>
                </c:pt>
                <c:pt idx="52">
                  <c:v>Buloke </c:v>
                </c:pt>
                <c:pt idx="53">
                  <c:v>Hobsons Bay </c:v>
                </c:pt>
                <c:pt idx="54">
                  <c:v>Golden Plains </c:v>
                </c:pt>
                <c:pt idx="55">
                  <c:v>Glen Eira </c:v>
                </c:pt>
                <c:pt idx="56">
                  <c:v>Mornington Peninsula </c:v>
                </c:pt>
                <c:pt idx="57">
                  <c:v>Baw Baw </c:v>
                </c:pt>
                <c:pt idx="58">
                  <c:v>Stonnington </c:v>
                </c:pt>
                <c:pt idx="59">
                  <c:v>South Gippsland </c:v>
                </c:pt>
                <c:pt idx="60">
                  <c:v>Towong </c:v>
                </c:pt>
                <c:pt idx="61">
                  <c:v>Mount Alexander </c:v>
                </c:pt>
                <c:pt idx="62">
                  <c:v>Southern Grampians </c:v>
                </c:pt>
                <c:pt idx="63">
                  <c:v>Indigo </c:v>
                </c:pt>
                <c:pt idx="64">
                  <c:v>Bayside </c:v>
                </c:pt>
                <c:pt idx="65">
                  <c:v>Warrnambool </c:v>
                </c:pt>
                <c:pt idx="66">
                  <c:v>Monash </c:v>
                </c:pt>
                <c:pt idx="67">
                  <c:v>Greater Shepparton </c:v>
                </c:pt>
                <c:pt idx="68">
                  <c:v>Colac-Otway </c:v>
                </c:pt>
                <c:pt idx="69">
                  <c:v>Nillumbik </c:v>
                </c:pt>
                <c:pt idx="70">
                  <c:v>Alpine </c:v>
                </c:pt>
                <c:pt idx="71">
                  <c:v>Mansfield </c:v>
                </c:pt>
                <c:pt idx="72">
                  <c:v>Corangamite </c:v>
                </c:pt>
                <c:pt idx="73">
                  <c:v>Surf Coast </c:v>
                </c:pt>
                <c:pt idx="74">
                  <c:v>Macedon Ranges </c:v>
                </c:pt>
                <c:pt idx="75">
                  <c:v>Queenscliffe </c:v>
                </c:pt>
                <c:pt idx="76">
                  <c:v>Moyne </c:v>
                </c:pt>
                <c:pt idx="77">
                  <c:v>Moira </c:v>
                </c:pt>
                <c:pt idx="78">
                  <c:v>Campaspe </c:v>
                </c:pt>
              </c:strCache>
            </c:strRef>
          </c:cat>
          <c:val>
            <c:numRef>
              <c:f>'Municipal Comparison'!$H$6:$H$84</c:f>
              <c:numCache>
                <c:formatCode>General</c:formatCode>
                <c:ptCount val="79"/>
                <c:pt idx="0">
                  <c:v>9</c:v>
                </c:pt>
                <c:pt idx="1">
                  <c:v>7.2</c:v>
                </c:pt>
                <c:pt idx="2">
                  <c:v>6.4</c:v>
                </c:pt>
                <c:pt idx="3">
                  <c:v>6</c:v>
                </c:pt>
                <c:pt idx="4">
                  <c:v>5.9</c:v>
                </c:pt>
                <c:pt idx="5">
                  <c:v>5.3</c:v>
                </c:pt>
                <c:pt idx="6">
                  <c:v>5.2</c:v>
                </c:pt>
                <c:pt idx="7">
                  <c:v>5.0999999999999996</c:v>
                </c:pt>
                <c:pt idx="8">
                  <c:v>5</c:v>
                </c:pt>
                <c:pt idx="9">
                  <c:v>5</c:v>
                </c:pt>
                <c:pt idx="10">
                  <c:v>4.8</c:v>
                </c:pt>
                <c:pt idx="11">
                  <c:v>4.8</c:v>
                </c:pt>
                <c:pt idx="12">
                  <c:v>4.7</c:v>
                </c:pt>
                <c:pt idx="13">
                  <c:v>4.5999999999999996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4.3</c:v>
                </c:pt>
                <c:pt idx="18">
                  <c:v>4.3</c:v>
                </c:pt>
                <c:pt idx="19">
                  <c:v>4.2</c:v>
                </c:pt>
                <c:pt idx="20">
                  <c:v>4.2</c:v>
                </c:pt>
                <c:pt idx="21">
                  <c:v>4.0999999999999996</c:v>
                </c:pt>
                <c:pt idx="22">
                  <c:v>4.0999999999999996</c:v>
                </c:pt>
                <c:pt idx="23">
                  <c:v>4.0999999999999996</c:v>
                </c:pt>
                <c:pt idx="24">
                  <c:v>4.0999999999999996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3.9</c:v>
                </c:pt>
                <c:pt idx="32">
                  <c:v>3.9</c:v>
                </c:pt>
                <c:pt idx="33">
                  <c:v>3.9</c:v>
                </c:pt>
                <c:pt idx="34">
                  <c:v>3.9</c:v>
                </c:pt>
                <c:pt idx="35">
                  <c:v>3.7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3.3</c:v>
                </c:pt>
                <c:pt idx="40">
                  <c:v>3.3</c:v>
                </c:pt>
                <c:pt idx="41">
                  <c:v>3.3</c:v>
                </c:pt>
                <c:pt idx="42">
                  <c:v>3.2</c:v>
                </c:pt>
                <c:pt idx="43">
                  <c:v>3.2</c:v>
                </c:pt>
                <c:pt idx="44">
                  <c:v>3.1</c:v>
                </c:pt>
                <c:pt idx="45">
                  <c:v>3.1</c:v>
                </c:pt>
                <c:pt idx="46">
                  <c:v>3</c:v>
                </c:pt>
                <c:pt idx="47">
                  <c:v>3</c:v>
                </c:pt>
                <c:pt idx="48">
                  <c:v>2.9</c:v>
                </c:pt>
                <c:pt idx="49">
                  <c:v>2.9</c:v>
                </c:pt>
                <c:pt idx="50">
                  <c:v>2.9</c:v>
                </c:pt>
                <c:pt idx="51">
                  <c:v>2.9</c:v>
                </c:pt>
                <c:pt idx="52">
                  <c:v>2.9</c:v>
                </c:pt>
                <c:pt idx="53">
                  <c:v>2.8</c:v>
                </c:pt>
                <c:pt idx="54">
                  <c:v>2.8</c:v>
                </c:pt>
                <c:pt idx="55">
                  <c:v>2.8</c:v>
                </c:pt>
                <c:pt idx="56">
                  <c:v>2.6</c:v>
                </c:pt>
                <c:pt idx="57">
                  <c:v>2.6</c:v>
                </c:pt>
                <c:pt idx="58">
                  <c:v>2.5</c:v>
                </c:pt>
                <c:pt idx="59">
                  <c:v>2.5</c:v>
                </c:pt>
                <c:pt idx="60">
                  <c:v>2.4</c:v>
                </c:pt>
                <c:pt idx="61">
                  <c:v>2.2999999999999998</c:v>
                </c:pt>
                <c:pt idx="62">
                  <c:v>2.2000000000000002</c:v>
                </c:pt>
                <c:pt idx="63">
                  <c:v>2.1</c:v>
                </c:pt>
                <c:pt idx="64">
                  <c:v>2.1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1.9</c:v>
                </c:pt>
                <c:pt idx="69">
                  <c:v>1.8</c:v>
                </c:pt>
                <c:pt idx="70">
                  <c:v>1.8</c:v>
                </c:pt>
                <c:pt idx="71">
                  <c:v>1.7</c:v>
                </c:pt>
                <c:pt idx="72">
                  <c:v>1.6</c:v>
                </c:pt>
                <c:pt idx="73">
                  <c:v>1.5</c:v>
                </c:pt>
                <c:pt idx="74">
                  <c:v>1.5</c:v>
                </c:pt>
                <c:pt idx="75">
                  <c:v>1.3</c:v>
                </c:pt>
                <c:pt idx="76">
                  <c:v>1.3</c:v>
                </c:pt>
                <c:pt idx="77">
                  <c:v>1.3</c:v>
                </c:pt>
                <c:pt idx="78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A-4FF7-8904-8A55B963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17565440"/>
        <c:axId val="217567232"/>
      </c:barChart>
      <c:catAx>
        <c:axId val="21756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7567232"/>
        <c:crosses val="autoZero"/>
        <c:auto val="1"/>
        <c:lblAlgn val="ctr"/>
        <c:lblOffset val="100"/>
        <c:noMultiLvlLbl val="0"/>
      </c:catAx>
      <c:valAx>
        <c:axId val="2175672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17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57023208571045E-2"/>
          <c:y val="1.6083588395949935E-2"/>
          <c:w val="0.86885515001232583"/>
          <c:h val="0.86138980748936278"/>
        </c:manualLayout>
      </c:layout>
      <c:lineChart>
        <c:grouping val="standard"/>
        <c:varyColors val="0"/>
        <c:ser>
          <c:idx val="0"/>
          <c:order val="0"/>
          <c:tx>
            <c:strRef>
              <c:f>'Suburb Time Series'!$C$6</c:f>
              <c:strCache>
                <c:ptCount val="1"/>
                <c:pt idx="0">
                  <c:v>Port Melbourne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175E-2"/>
                  <c:y val="-3.0721966205837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E-4EDB-908B-49F5706A9C5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E3-4D98-9C4C-692F50D34E4D}"/>
                </c:ext>
              </c:extLst>
            </c:dLbl>
            <c:dLbl>
              <c:idx val="23"/>
              <c:layout>
                <c:manualLayout>
                  <c:x val="-2.4554941682013516E-3"/>
                  <c:y val="9.2165898617511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Series'!$B$7:$B$20</c:f>
              <c:numCache>
                <c:formatCode>0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'Suburb Time Series'!$C$7:$C$20</c:f>
              <c:numCache>
                <c:formatCode>0.0</c:formatCode>
                <c:ptCount val="14"/>
                <c:pt idx="0">
                  <c:v>2.7</c:v>
                </c:pt>
                <c:pt idx="1">
                  <c:v>3.3</c:v>
                </c:pt>
                <c:pt idx="2">
                  <c:v>3.4</c:v>
                </c:pt>
                <c:pt idx="3">
                  <c:v>4.5</c:v>
                </c:pt>
                <c:pt idx="4">
                  <c:v>4.0999999999999996</c:v>
                </c:pt>
                <c:pt idx="5">
                  <c:v>3.5</c:v>
                </c:pt>
                <c:pt idx="6">
                  <c:v>4</c:v>
                </c:pt>
                <c:pt idx="7">
                  <c:v>4.3</c:v>
                </c:pt>
                <c:pt idx="8">
                  <c:v>4.4000000000000004</c:v>
                </c:pt>
                <c:pt idx="9">
                  <c:v>4.8</c:v>
                </c:pt>
                <c:pt idx="10">
                  <c:v>5.4</c:v>
                </c:pt>
                <c:pt idx="11">
                  <c:v>4.0999999999999996</c:v>
                </c:pt>
                <c:pt idx="12">
                  <c:v>3.1</c:v>
                </c:pt>
                <c:pt idx="13">
                  <c:v>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96E-4EDB-908B-49F5706A9C53}"/>
            </c:ext>
          </c:extLst>
        </c:ser>
        <c:ser>
          <c:idx val="1"/>
          <c:order val="1"/>
          <c:tx>
            <c:strRef>
              <c:f>'Suburb Time Series'!$F$6</c:f>
              <c:strCache>
                <c:ptCount val="1"/>
                <c:pt idx="0">
                  <c:v>Yallourn North - Glengarry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09944751381222E-2"/>
                  <c:y val="-3.686635944700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6E-4EDB-908B-49F5706A9C5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3-4D98-9C4C-692F50D34E4D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6E-4EDB-908B-49F5706A9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'Suburb Time Series'!$B$7:$B$20</c:f>
              <c:numCache>
                <c:formatCode>0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'Suburb Time Series'!$F$7:$F$20</c:f>
              <c:numCache>
                <c:formatCode>0.0</c:formatCode>
                <c:ptCount val="14"/>
                <c:pt idx="0">
                  <c:v>3.9</c:v>
                </c:pt>
                <c:pt idx="1">
                  <c:v>3.5</c:v>
                </c:pt>
                <c:pt idx="2">
                  <c:v>3.3</c:v>
                </c:pt>
                <c:pt idx="3">
                  <c:v>4.7</c:v>
                </c:pt>
                <c:pt idx="4">
                  <c:v>4.0999999999999996</c:v>
                </c:pt>
                <c:pt idx="5">
                  <c:v>6</c:v>
                </c:pt>
                <c:pt idx="6">
                  <c:v>5.2</c:v>
                </c:pt>
                <c:pt idx="7">
                  <c:v>4.5</c:v>
                </c:pt>
                <c:pt idx="8">
                  <c:v>2.6</c:v>
                </c:pt>
                <c:pt idx="9">
                  <c:v>3.2</c:v>
                </c:pt>
                <c:pt idx="10">
                  <c:v>4.3</c:v>
                </c:pt>
                <c:pt idx="11">
                  <c:v>3.1</c:v>
                </c:pt>
                <c:pt idx="12">
                  <c:v>2.9</c:v>
                </c:pt>
                <c:pt idx="13">
                  <c:v>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96E-4EDB-908B-49F5706A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780992"/>
        <c:axId val="219782528"/>
      </c:lineChart>
      <c:catAx>
        <c:axId val="2197809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9782528"/>
        <c:crosses val="autoZero"/>
        <c:auto val="1"/>
        <c:lblAlgn val="ctr"/>
        <c:lblOffset val="100"/>
        <c:noMultiLvlLbl val="1"/>
      </c:catAx>
      <c:valAx>
        <c:axId val="219782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Unemployment Rate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978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126454411371078"/>
          <c:y val="0.79862767154105763"/>
          <c:w val="0.55760134955506269"/>
          <c:h val="6.41237587237079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42587682865315"/>
          <c:y val="8.8593576965670107E-3"/>
          <c:w val="0.7415761675634448"/>
          <c:h val="0.8798417441100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Time Series'!$R$10:$R$19</c:f>
              <c:strCache>
                <c:ptCount val="10"/>
                <c:pt idx="0">
                  <c:v>Keysborough, southt part</c:v>
                </c:pt>
                <c:pt idx="1">
                  <c:v>Keysborough, north part</c:v>
                </c:pt>
                <c:pt idx="2">
                  <c:v>Springvale Soutth</c:v>
                </c:pt>
                <c:pt idx="3">
                  <c:v>Springvale</c:v>
                </c:pt>
                <c:pt idx="4">
                  <c:v>Noble Park North</c:v>
                </c:pt>
                <c:pt idx="5">
                  <c:v>Noble Park, east part</c:v>
                </c:pt>
                <c:pt idx="6">
                  <c:v>Noble Park, west part</c:v>
                </c:pt>
                <c:pt idx="7">
                  <c:v>Dandenong North </c:v>
                </c:pt>
                <c:pt idx="8">
                  <c:v>Dandenong, south part</c:v>
                </c:pt>
                <c:pt idx="9">
                  <c:v>Dandenong, north part</c:v>
                </c:pt>
              </c:strCache>
            </c:strRef>
          </c:cat>
          <c:val>
            <c:numRef>
              <c:f>'Suburb Time Series'!$S$10:$S$19</c:f>
              <c:numCache>
                <c:formatCode>General</c:formatCode>
                <c:ptCount val="10"/>
                <c:pt idx="0">
                  <c:v>1.7</c:v>
                </c:pt>
                <c:pt idx="1">
                  <c:v>4</c:v>
                </c:pt>
                <c:pt idx="2">
                  <c:v>4.5</c:v>
                </c:pt>
                <c:pt idx="3">
                  <c:v>4.7</c:v>
                </c:pt>
                <c:pt idx="4">
                  <c:v>5.7</c:v>
                </c:pt>
                <c:pt idx="5">
                  <c:v>6.2</c:v>
                </c:pt>
                <c:pt idx="6">
                  <c:v>6.5</c:v>
                </c:pt>
                <c:pt idx="7">
                  <c:v>7.1</c:v>
                </c:pt>
                <c:pt idx="8">
                  <c:v>11.3</c:v>
                </c:pt>
                <c:pt idx="9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A-47C4-963E-5E5414D0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220061696"/>
        <c:axId val="220063232"/>
      </c:barChart>
      <c:catAx>
        <c:axId val="220061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0063232"/>
        <c:crosses val="autoZero"/>
        <c:auto val="1"/>
        <c:lblAlgn val="ctr"/>
        <c:lblOffset val="100"/>
        <c:noMultiLvlLbl val="0"/>
      </c:catAx>
      <c:valAx>
        <c:axId val="2200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>
            <c:manualLayout>
              <c:xMode val="edge"/>
              <c:yMode val="edge"/>
              <c:x val="0.50788319441802232"/>
              <c:y val="0.94998268208831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20061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5733083360393"/>
          <c:y val="5.3567110542585188E-3"/>
          <c:w val="0.83129650065128591"/>
          <c:h val="0.99234957445545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Comparison'!$G$6:$G$515</c:f>
              <c:strCache>
                <c:ptCount val="510"/>
                <c:pt idx="0">
                  <c:v>Norlane</c:v>
                </c:pt>
                <c:pt idx="1">
                  <c:v>Meadow Heights</c:v>
                </c:pt>
                <c:pt idx="2">
                  <c:v>Campbellfield - Coolaroo</c:v>
                </c:pt>
                <c:pt idx="3">
                  <c:v>Broadmeadows</c:v>
                </c:pt>
                <c:pt idx="4">
                  <c:v>Dandenong - North</c:v>
                </c:pt>
                <c:pt idx="5">
                  <c:v>Doveton</c:v>
                </c:pt>
                <c:pt idx="6">
                  <c:v>Roxburgh Park - North</c:v>
                </c:pt>
                <c:pt idx="7">
                  <c:v>Morwell</c:v>
                </c:pt>
                <c:pt idx="8">
                  <c:v>Melton</c:v>
                </c:pt>
                <c:pt idx="9">
                  <c:v>Corio - Lovely Banks</c:v>
                </c:pt>
                <c:pt idx="10">
                  <c:v>Dandenong - South</c:v>
                </c:pt>
                <c:pt idx="11">
                  <c:v>Melton South - Weir Views</c:v>
                </c:pt>
                <c:pt idx="12">
                  <c:v>Flemington</c:v>
                </c:pt>
                <c:pt idx="13">
                  <c:v>Werribee - East</c:v>
                </c:pt>
                <c:pt idx="14">
                  <c:v>Maryborough (Vic.)</c:v>
                </c:pt>
                <c:pt idx="15">
                  <c:v>Roxburgh Park (South) - Somerton</c:v>
                </c:pt>
                <c:pt idx="16">
                  <c:v>Thomastown</c:v>
                </c:pt>
                <c:pt idx="17">
                  <c:v>Epping - South</c:v>
                </c:pt>
                <c:pt idx="18">
                  <c:v>Hallam</c:v>
                </c:pt>
                <c:pt idx="19">
                  <c:v>Kings Park (Vic.)</c:v>
                </c:pt>
                <c:pt idx="20">
                  <c:v>Craigieburn - Central</c:v>
                </c:pt>
                <c:pt idx="21">
                  <c:v>Heidelberg West</c:v>
                </c:pt>
                <c:pt idx="22">
                  <c:v>Hampton Park - West</c:v>
                </c:pt>
                <c:pt idx="23">
                  <c:v>Lalor - East</c:v>
                </c:pt>
                <c:pt idx="24">
                  <c:v>Frankston North</c:v>
                </c:pt>
                <c:pt idx="25">
                  <c:v>St Albans - South</c:v>
                </c:pt>
                <c:pt idx="26">
                  <c:v>St Albans - North</c:v>
                </c:pt>
                <c:pt idx="27">
                  <c:v>Wendouree - Miners Rest</c:v>
                </c:pt>
                <c:pt idx="28">
                  <c:v>Sebastopol - Redan</c:v>
                </c:pt>
                <c:pt idx="29">
                  <c:v>Lalor - West</c:v>
                </c:pt>
                <c:pt idx="30">
                  <c:v>Maryborough Surrounds</c:v>
                </c:pt>
                <c:pt idx="31">
                  <c:v>Collingwood</c:v>
                </c:pt>
                <c:pt idx="32">
                  <c:v>North Melbourne</c:v>
                </c:pt>
                <c:pt idx="33">
                  <c:v>Cranbourne</c:v>
                </c:pt>
                <c:pt idx="34">
                  <c:v>Craigieburn - West</c:v>
                </c:pt>
                <c:pt idx="35">
                  <c:v>Hoppers Crossing - South</c:v>
                </c:pt>
                <c:pt idx="36">
                  <c:v>Seymour</c:v>
                </c:pt>
                <c:pt idx="37">
                  <c:v>Fitzroy</c:v>
                </c:pt>
                <c:pt idx="38">
                  <c:v>Pakenham - South East</c:v>
                </c:pt>
                <c:pt idx="39">
                  <c:v>Newcomb - Moolap</c:v>
                </c:pt>
                <c:pt idx="40">
                  <c:v>Wyndham Vale - North</c:v>
                </c:pt>
                <c:pt idx="41">
                  <c:v>Melton West</c:v>
                </c:pt>
                <c:pt idx="42">
                  <c:v>Carlton</c:v>
                </c:pt>
                <c:pt idx="43">
                  <c:v>Ascot Vale</c:v>
                </c:pt>
                <c:pt idx="44">
                  <c:v>Kurunjang - Toolern Vale</c:v>
                </c:pt>
                <c:pt idx="45">
                  <c:v>Sunshine West</c:v>
                </c:pt>
                <c:pt idx="46">
                  <c:v>Deer Park</c:v>
                </c:pt>
                <c:pt idx="47">
                  <c:v>Dandenong North</c:v>
                </c:pt>
                <c:pt idx="48">
                  <c:v>Sunshine</c:v>
                </c:pt>
                <c:pt idx="49">
                  <c:v>Reservoir - South East</c:v>
                </c:pt>
                <c:pt idx="50">
                  <c:v>Moe - Newborough</c:v>
                </c:pt>
                <c:pt idx="51">
                  <c:v>Coburg - East</c:v>
                </c:pt>
                <c:pt idx="52">
                  <c:v>Wyndham Vale - South</c:v>
                </c:pt>
                <c:pt idx="53">
                  <c:v>Hampton Park - East</c:v>
                </c:pt>
                <c:pt idx="54">
                  <c:v>Wodonga</c:v>
                </c:pt>
                <c:pt idx="55">
                  <c:v>Sunshine North</c:v>
                </c:pt>
                <c:pt idx="56">
                  <c:v>Richmond - North</c:v>
                </c:pt>
                <c:pt idx="57">
                  <c:v>Ardeer - Albion</c:v>
                </c:pt>
                <c:pt idx="58">
                  <c:v>Craigieburn - South</c:v>
                </c:pt>
                <c:pt idx="59">
                  <c:v>Avoca</c:v>
                </c:pt>
                <c:pt idx="60">
                  <c:v>Reservoir - North West</c:v>
                </c:pt>
                <c:pt idx="61">
                  <c:v>Noble Park - West</c:v>
                </c:pt>
                <c:pt idx="62">
                  <c:v>Burwood (Vic.)</c:v>
                </c:pt>
                <c:pt idx="63">
                  <c:v>Brookfield</c:v>
                </c:pt>
                <c:pt idx="64">
                  <c:v>Ferntree Gully - North</c:v>
                </c:pt>
                <c:pt idx="65">
                  <c:v>Box Hill</c:v>
                </c:pt>
                <c:pt idx="66">
                  <c:v>Yarra Valley</c:v>
                </c:pt>
                <c:pt idx="67">
                  <c:v>St Kilda - Central</c:v>
                </c:pt>
                <c:pt idx="68">
                  <c:v>Preston - East</c:v>
                </c:pt>
                <c:pt idx="69">
                  <c:v>Mildura - North</c:v>
                </c:pt>
                <c:pt idx="70">
                  <c:v>Epping - East</c:v>
                </c:pt>
                <c:pt idx="71">
                  <c:v>Fawkner</c:v>
                </c:pt>
                <c:pt idx="72">
                  <c:v>Craigieburn - North West</c:v>
                </c:pt>
                <c:pt idx="73">
                  <c:v>Tullamarine</c:v>
                </c:pt>
                <c:pt idx="74">
                  <c:v>Narre Warren - South West</c:v>
                </c:pt>
                <c:pt idx="75">
                  <c:v>Gladstone Park - Westmeadows</c:v>
                </c:pt>
                <c:pt idx="76">
                  <c:v>Werribee - South</c:v>
                </c:pt>
                <c:pt idx="77">
                  <c:v>Upper Yarra Valley</c:v>
                </c:pt>
                <c:pt idx="78">
                  <c:v>Glenroy - East</c:v>
                </c:pt>
                <c:pt idx="79">
                  <c:v>Braybrook</c:v>
                </c:pt>
                <c:pt idx="80">
                  <c:v>Bairnsdale</c:v>
                </c:pt>
                <c:pt idx="81">
                  <c:v>Frankston</c:v>
                </c:pt>
                <c:pt idx="82">
                  <c:v>Cranbourne North - West</c:v>
                </c:pt>
                <c:pt idx="83">
                  <c:v>Brunswick West</c:v>
                </c:pt>
                <c:pt idx="84">
                  <c:v>Werribee - West</c:v>
                </c:pt>
                <c:pt idx="85">
                  <c:v>Ringwood</c:v>
                </c:pt>
                <c:pt idx="86">
                  <c:v>Reservoir - North East</c:v>
                </c:pt>
                <c:pt idx="87">
                  <c:v>Orbost</c:v>
                </c:pt>
                <c:pt idx="88">
                  <c:v>Noble Park North</c:v>
                </c:pt>
                <c:pt idx="89">
                  <c:v>Kensington (Vic.)</c:v>
                </c:pt>
                <c:pt idx="90">
                  <c:v>North Geelong - Bell Park</c:v>
                </c:pt>
                <c:pt idx="91">
                  <c:v>Brunswick - North</c:v>
                </c:pt>
                <c:pt idx="92">
                  <c:v>Boronia</c:v>
                </c:pt>
                <c:pt idx="93">
                  <c:v>Bayswater</c:v>
                </c:pt>
                <c:pt idx="94">
                  <c:v>Traralgon - East</c:v>
                </c:pt>
                <c:pt idx="95">
                  <c:v>Bendigo</c:v>
                </c:pt>
                <c:pt idx="96">
                  <c:v>Ballarat East - Warrenheip</c:v>
                </c:pt>
                <c:pt idx="97">
                  <c:v>Thornbury</c:v>
                </c:pt>
                <c:pt idx="98">
                  <c:v>South Melbourne</c:v>
                </c:pt>
                <c:pt idx="99">
                  <c:v>Pakenham - North East</c:v>
                </c:pt>
                <c:pt idx="100">
                  <c:v>Narre Warren South - West</c:v>
                </c:pt>
                <c:pt idx="101">
                  <c:v>Mickleham - Yuroke</c:v>
                </c:pt>
                <c:pt idx="102">
                  <c:v>Lakes Entrance</c:v>
                </c:pt>
                <c:pt idx="103">
                  <c:v>Footscray</c:v>
                </c:pt>
                <c:pt idx="104">
                  <c:v>Craigieburn - North</c:v>
                </c:pt>
                <c:pt idx="105">
                  <c:v>Hoppers Crossing - North</c:v>
                </c:pt>
                <c:pt idx="106">
                  <c:v>Doncaster East - South</c:v>
                </c:pt>
                <c:pt idx="107">
                  <c:v>Doncaster</c:v>
                </c:pt>
                <c:pt idx="108">
                  <c:v>Coburg - West</c:v>
                </c:pt>
                <c:pt idx="109">
                  <c:v>Sale</c:v>
                </c:pt>
                <c:pt idx="110">
                  <c:v>Noble Park - East</c:v>
                </c:pt>
                <c:pt idx="111">
                  <c:v>Mill Park - South</c:v>
                </c:pt>
                <c:pt idx="112">
                  <c:v>Hadfield</c:v>
                </c:pt>
                <c:pt idx="113">
                  <c:v>Delahey</c:v>
                </c:pt>
                <c:pt idx="114">
                  <c:v>Blackburn South</c:v>
                </c:pt>
                <c:pt idx="115">
                  <c:v>Ashburton (Vic.)</c:v>
                </c:pt>
                <c:pt idx="116">
                  <c:v>Wallan</c:v>
                </c:pt>
                <c:pt idx="117">
                  <c:v>Melbourne CBD - West</c:v>
                </c:pt>
                <c:pt idx="118">
                  <c:v>Delacombe</c:v>
                </c:pt>
                <c:pt idx="119">
                  <c:v>Ararat</c:v>
                </c:pt>
                <c:pt idx="120">
                  <c:v>St Kilda - West</c:v>
                </c:pt>
                <c:pt idx="121">
                  <c:v>Rosebud - McCrae</c:v>
                </c:pt>
                <c:pt idx="122">
                  <c:v>Portarlington</c:v>
                </c:pt>
                <c:pt idx="123">
                  <c:v>Keilor Downs</c:v>
                </c:pt>
                <c:pt idx="124">
                  <c:v>Croydon - East</c:v>
                </c:pt>
                <c:pt idx="125">
                  <c:v>Bulleen</c:v>
                </c:pt>
                <c:pt idx="126">
                  <c:v>Benalla</c:v>
                </c:pt>
                <c:pt idx="127">
                  <c:v>Parkville</c:v>
                </c:pt>
                <c:pt idx="128">
                  <c:v>Endeavour Hills - North</c:v>
                </c:pt>
                <c:pt idx="129">
                  <c:v>Chelsea - Bonbeach</c:v>
                </c:pt>
                <c:pt idx="130">
                  <c:v>Brunswick - South</c:v>
                </c:pt>
                <c:pt idx="131">
                  <c:v>Blackburn</c:v>
                </c:pt>
                <c:pt idx="132">
                  <c:v>Mooroolbark</c:v>
                </c:pt>
                <c:pt idx="133">
                  <c:v>Moorabbin - Heatherton</c:v>
                </c:pt>
                <c:pt idx="134">
                  <c:v>Mernda - North</c:v>
                </c:pt>
                <c:pt idx="135">
                  <c:v>Fraser Rise - Plumpton</c:v>
                </c:pt>
                <c:pt idx="136">
                  <c:v>Brunswick East</c:v>
                </c:pt>
                <c:pt idx="137">
                  <c:v>Springvale</c:v>
                </c:pt>
                <c:pt idx="138">
                  <c:v>Seaford (Vic.)</c:v>
                </c:pt>
                <c:pt idx="139">
                  <c:v>Narre Warren - North East</c:v>
                </c:pt>
                <c:pt idx="140">
                  <c:v>Hawthorn - North</c:v>
                </c:pt>
                <c:pt idx="141">
                  <c:v>Geelong</c:v>
                </c:pt>
                <c:pt idx="142">
                  <c:v>Epping (Vic.) - West</c:v>
                </c:pt>
                <c:pt idx="143">
                  <c:v>Endeavour Hills - South</c:v>
                </c:pt>
                <c:pt idx="144">
                  <c:v>California Gully - Eaglehawk</c:v>
                </c:pt>
                <c:pt idx="145">
                  <c:v>Templestowe Lower</c:v>
                </c:pt>
                <c:pt idx="146">
                  <c:v>St Kilda East</c:v>
                </c:pt>
                <c:pt idx="147">
                  <c:v>Fitzroy North</c:v>
                </c:pt>
                <c:pt idx="148">
                  <c:v>Chelsea Heights</c:v>
                </c:pt>
                <c:pt idx="149">
                  <c:v>Canadian - Mount Clear</c:v>
                </c:pt>
                <c:pt idx="150">
                  <c:v>Burwood East</c:v>
                </c:pt>
                <c:pt idx="151">
                  <c:v>Whittlesea</c:v>
                </c:pt>
                <c:pt idx="152">
                  <c:v>Wangaratta</c:v>
                </c:pt>
                <c:pt idx="153">
                  <c:v>Springvale South</c:v>
                </c:pt>
                <c:pt idx="154">
                  <c:v>South Yarra - South</c:v>
                </c:pt>
                <c:pt idx="155">
                  <c:v>Reservoir - South West</c:v>
                </c:pt>
                <c:pt idx="156">
                  <c:v>Carlton North - Princes Hill</c:v>
                </c:pt>
                <c:pt idx="157">
                  <c:v>Alphington - Fairfield</c:v>
                </c:pt>
                <c:pt idx="158">
                  <c:v>Sydenham</c:v>
                </c:pt>
                <c:pt idx="159">
                  <c:v>Kerang</c:v>
                </c:pt>
                <c:pt idx="160">
                  <c:v>Golden Plains - North</c:v>
                </c:pt>
                <c:pt idx="161">
                  <c:v>Cranbourne West</c:v>
                </c:pt>
                <c:pt idx="162">
                  <c:v>Burnside</c:v>
                </c:pt>
                <c:pt idx="163">
                  <c:v>Beaufort</c:v>
                </c:pt>
                <c:pt idx="164">
                  <c:v>Altona Meadows</c:v>
                </c:pt>
                <c:pt idx="165">
                  <c:v>Pakenham - South West</c:v>
                </c:pt>
                <c:pt idx="166">
                  <c:v>Croydon South</c:v>
                </c:pt>
                <c:pt idx="167">
                  <c:v>Churchill</c:v>
                </c:pt>
                <c:pt idx="168">
                  <c:v>Bundoora - West</c:v>
                </c:pt>
                <c:pt idx="169">
                  <c:v>West Melbourne - Residential</c:v>
                </c:pt>
                <c:pt idx="170">
                  <c:v>The Basin</c:v>
                </c:pt>
                <c:pt idx="171">
                  <c:v>Tarneit - South</c:v>
                </c:pt>
                <c:pt idx="172">
                  <c:v>Rockbank - Mount Cottrell</c:v>
                </c:pt>
                <c:pt idx="173">
                  <c:v>Mill Park - North</c:v>
                </c:pt>
                <c:pt idx="174">
                  <c:v>Longford - Loch Sport</c:v>
                </c:pt>
                <c:pt idx="175">
                  <c:v>Laverton</c:v>
                </c:pt>
                <c:pt idx="176">
                  <c:v>Kilsyth</c:v>
                </c:pt>
                <c:pt idx="177">
                  <c:v>Healesville - Yarra Glen</c:v>
                </c:pt>
                <c:pt idx="178">
                  <c:v>Cranbourne East - South</c:v>
                </c:pt>
                <c:pt idx="179">
                  <c:v>Box Hill North</c:v>
                </c:pt>
                <c:pt idx="180">
                  <c:v>Yarriambiack</c:v>
                </c:pt>
                <c:pt idx="181">
                  <c:v>Wollert</c:v>
                </c:pt>
                <c:pt idx="182">
                  <c:v>St Arnaud</c:v>
                </c:pt>
                <c:pt idx="183">
                  <c:v>South Morang - South</c:v>
                </c:pt>
                <c:pt idx="184">
                  <c:v>Preston - West</c:v>
                </c:pt>
                <c:pt idx="185">
                  <c:v>Northcote - East</c:v>
                </c:pt>
                <c:pt idx="186">
                  <c:v>Merbein</c:v>
                </c:pt>
                <c:pt idx="187">
                  <c:v>Ferntree Gully (South) - Upper Ferntree Gully</c:v>
                </c:pt>
                <c:pt idx="188">
                  <c:v>Croydon - West</c:v>
                </c:pt>
                <c:pt idx="189">
                  <c:v>Creswick - Clunes</c:v>
                </c:pt>
                <c:pt idx="190">
                  <c:v>Cairnlea</c:v>
                </c:pt>
                <c:pt idx="191">
                  <c:v>Bundoora - East</c:v>
                </c:pt>
                <c:pt idx="192">
                  <c:v>Sunbury - South</c:v>
                </c:pt>
                <c:pt idx="193">
                  <c:v>Mernda - South</c:v>
                </c:pt>
                <c:pt idx="194">
                  <c:v>Manor Lakes - Quandong</c:v>
                </c:pt>
                <c:pt idx="195">
                  <c:v>Loddon</c:v>
                </c:pt>
                <c:pt idx="196">
                  <c:v>Keysborough - North</c:v>
                </c:pt>
                <c:pt idx="197">
                  <c:v>Highett (East) - Cheltenham</c:v>
                </c:pt>
                <c:pt idx="198">
                  <c:v>Hawthorn - South</c:v>
                </c:pt>
                <c:pt idx="199">
                  <c:v>Forest Hill</c:v>
                </c:pt>
                <c:pt idx="200">
                  <c:v>Cobblebank - Strathtulloh</c:v>
                </c:pt>
                <c:pt idx="201">
                  <c:v>Berwick - South West</c:v>
                </c:pt>
                <c:pt idx="202">
                  <c:v>Yea</c:v>
                </c:pt>
                <c:pt idx="203">
                  <c:v>Yarram</c:v>
                </c:pt>
                <c:pt idx="204">
                  <c:v>Stawell</c:v>
                </c:pt>
                <c:pt idx="205">
                  <c:v>Red Cliffs</c:v>
                </c:pt>
                <c:pt idx="206">
                  <c:v>Pascoe Vale South</c:v>
                </c:pt>
                <c:pt idx="207">
                  <c:v>Northcote - West</c:v>
                </c:pt>
                <c:pt idx="208">
                  <c:v>Lilydale - Coldstream</c:v>
                </c:pt>
                <c:pt idx="209">
                  <c:v>Kinglake</c:v>
                </c:pt>
                <c:pt idx="210">
                  <c:v>Hastings - Somers</c:v>
                </c:pt>
                <c:pt idx="211">
                  <c:v>Derrimut</c:v>
                </c:pt>
                <c:pt idx="212">
                  <c:v>Clifton Springs</c:v>
                </c:pt>
                <c:pt idx="213">
                  <c:v>Bayswater North</c:v>
                </c:pt>
                <c:pt idx="214">
                  <c:v>Templestowe</c:v>
                </c:pt>
                <c:pt idx="215">
                  <c:v>Pakenham - North West</c:v>
                </c:pt>
                <c:pt idx="216">
                  <c:v>Kew - West</c:v>
                </c:pt>
                <c:pt idx="217">
                  <c:v>Kangaroo Flat - Golden Square</c:v>
                </c:pt>
                <c:pt idx="218">
                  <c:v>Cranbourne North - East</c:v>
                </c:pt>
                <c:pt idx="219">
                  <c:v>Carrum - Patterson Lakes</c:v>
                </c:pt>
                <c:pt idx="220">
                  <c:v>Belgrave - Selby</c:v>
                </c:pt>
                <c:pt idx="221">
                  <c:v>West Wodonga</c:v>
                </c:pt>
                <c:pt idx="222">
                  <c:v>Portland</c:v>
                </c:pt>
                <c:pt idx="223">
                  <c:v>Nhill Region</c:v>
                </c:pt>
                <c:pt idx="224">
                  <c:v>Belmont</c:v>
                </c:pt>
                <c:pt idx="225">
                  <c:v>Sunbury - West</c:v>
                </c:pt>
                <c:pt idx="226">
                  <c:v>Sunbury</c:v>
                </c:pt>
                <c:pt idx="227">
                  <c:v>Port Melbourne Industrial</c:v>
                </c:pt>
                <c:pt idx="228">
                  <c:v>Moonee Ponds</c:v>
                </c:pt>
                <c:pt idx="229">
                  <c:v>Mildura - South</c:v>
                </c:pt>
                <c:pt idx="230">
                  <c:v>Kingsbury</c:v>
                </c:pt>
                <c:pt idx="231">
                  <c:v>Cranbourne East - North</c:v>
                </c:pt>
                <c:pt idx="232">
                  <c:v>Carrum Downs</c:v>
                </c:pt>
                <c:pt idx="233">
                  <c:v>Altona North</c:v>
                </c:pt>
                <c:pt idx="234">
                  <c:v>Wonthaggi - Inverloch</c:v>
                </c:pt>
                <c:pt idx="235">
                  <c:v>Prahran - Windsor</c:v>
                </c:pt>
                <c:pt idx="236">
                  <c:v>Port Melbourne</c:v>
                </c:pt>
                <c:pt idx="237">
                  <c:v>Paynesville</c:v>
                </c:pt>
                <c:pt idx="238">
                  <c:v>Narre Warren South - East</c:v>
                </c:pt>
                <c:pt idx="239">
                  <c:v>Knoxfield - Scoresby</c:v>
                </c:pt>
                <c:pt idx="240">
                  <c:v>Hawthorn East</c:v>
                </c:pt>
                <c:pt idx="241">
                  <c:v>Coburg North</c:v>
                </c:pt>
                <c:pt idx="242">
                  <c:v>Clifton Hill - Alphington</c:v>
                </c:pt>
                <c:pt idx="243">
                  <c:v>Carnegie</c:v>
                </c:pt>
                <c:pt idx="244">
                  <c:v>Burnside Heights</c:v>
                </c:pt>
                <c:pt idx="245">
                  <c:v>Bacchus Marsh</c:v>
                </c:pt>
                <c:pt idx="246">
                  <c:v>West Footscray - Tottenham</c:v>
                </c:pt>
                <c:pt idx="247">
                  <c:v>Heathcote</c:v>
                </c:pt>
                <c:pt idx="248">
                  <c:v>Chiltern - Indigo Valley</c:v>
                </c:pt>
                <c:pt idx="249">
                  <c:v>Bundoora - North</c:v>
                </c:pt>
                <c:pt idx="250">
                  <c:v>Ballarat</c:v>
                </c:pt>
                <c:pt idx="251">
                  <c:v>Wantirna</c:v>
                </c:pt>
                <c:pt idx="252">
                  <c:v>Truganina - South West</c:v>
                </c:pt>
                <c:pt idx="253">
                  <c:v>Shepparton - South East</c:v>
                </c:pt>
                <c:pt idx="254">
                  <c:v>Ringwood East</c:v>
                </c:pt>
                <c:pt idx="255">
                  <c:v>Pearcedale - Tooradin</c:v>
                </c:pt>
                <c:pt idx="256">
                  <c:v>Ormond - Glen Huntly</c:v>
                </c:pt>
                <c:pt idx="257">
                  <c:v>Lara</c:v>
                </c:pt>
                <c:pt idx="258">
                  <c:v>Flora Hill - Spring Gully</c:v>
                </c:pt>
                <c:pt idx="259">
                  <c:v>Edithvale - Aspendale</c:v>
                </c:pt>
                <c:pt idx="260">
                  <c:v>Clyde North - South</c:v>
                </c:pt>
                <c:pt idx="261">
                  <c:v>Caroline Springs</c:v>
                </c:pt>
                <c:pt idx="262">
                  <c:v>Bruthen - Omeo</c:v>
                </c:pt>
                <c:pt idx="263">
                  <c:v>Wantirna South</c:v>
                </c:pt>
                <c:pt idx="264">
                  <c:v>Melbourne CBD - North</c:v>
                </c:pt>
                <c:pt idx="265">
                  <c:v>Horsham</c:v>
                </c:pt>
                <c:pt idx="266">
                  <c:v>Greenvale - Bulla</c:v>
                </c:pt>
                <c:pt idx="267">
                  <c:v>Euroa</c:v>
                </c:pt>
                <c:pt idx="268">
                  <c:v>Elwood</c:v>
                </c:pt>
                <c:pt idx="269">
                  <c:v>Doreen - South</c:v>
                </c:pt>
                <c:pt idx="270">
                  <c:v>Doncaster East - North</c:v>
                </c:pt>
                <c:pt idx="271">
                  <c:v>Chirnside Park</c:v>
                </c:pt>
                <c:pt idx="272">
                  <c:v>Rowville - Central</c:v>
                </c:pt>
                <c:pt idx="273">
                  <c:v>Maribyrnong</c:v>
                </c:pt>
                <c:pt idx="274">
                  <c:v>Leopold</c:v>
                </c:pt>
                <c:pt idx="275">
                  <c:v>Kew East</c:v>
                </c:pt>
                <c:pt idx="276">
                  <c:v>Highett (West) - Cheltenham</c:v>
                </c:pt>
                <c:pt idx="277">
                  <c:v>Glenroy - West</c:v>
                </c:pt>
                <c:pt idx="278">
                  <c:v>Essendon (West) - Aberfeldie</c:v>
                </c:pt>
                <c:pt idx="279">
                  <c:v>Essendon - East</c:v>
                </c:pt>
                <c:pt idx="280">
                  <c:v>Drouin</c:v>
                </c:pt>
                <c:pt idx="281">
                  <c:v>Doreen - North</c:v>
                </c:pt>
                <c:pt idx="282">
                  <c:v>Alexandra</c:v>
                </c:pt>
                <c:pt idx="283">
                  <c:v>Upwey - Tecoma</c:v>
                </c:pt>
                <c:pt idx="284">
                  <c:v>Traralgon - West</c:v>
                </c:pt>
                <c:pt idx="285">
                  <c:v>Tarneit (West) - Mount Cottrell</c:v>
                </c:pt>
                <c:pt idx="286">
                  <c:v>Tarneit - Central</c:v>
                </c:pt>
                <c:pt idx="287">
                  <c:v>Swan Hill</c:v>
                </c:pt>
                <c:pt idx="288">
                  <c:v>South Morang - North</c:v>
                </c:pt>
                <c:pt idx="289">
                  <c:v>Seddon - Kingsville</c:v>
                </c:pt>
                <c:pt idx="290">
                  <c:v>Monbulk - Silvan</c:v>
                </c:pt>
                <c:pt idx="291">
                  <c:v>Mentone</c:v>
                </c:pt>
                <c:pt idx="292">
                  <c:v>Melbourne CBD - East</c:v>
                </c:pt>
                <c:pt idx="293">
                  <c:v>Koo Wee Rup</c:v>
                </c:pt>
                <c:pt idx="294">
                  <c:v>Hampton</c:v>
                </c:pt>
                <c:pt idx="295">
                  <c:v>Geelong West - Hamlyn Heights</c:v>
                </c:pt>
                <c:pt idx="296">
                  <c:v>Berwick - South East</c:v>
                </c:pt>
                <c:pt idx="297">
                  <c:v>Bendigo Surrounds - North</c:v>
                </c:pt>
                <c:pt idx="298">
                  <c:v>Balwyn North</c:v>
                </c:pt>
                <c:pt idx="299">
                  <c:v>Ballarat North - Invermay</c:v>
                </c:pt>
                <c:pt idx="300">
                  <c:v>Abbotsford</c:v>
                </c:pt>
                <c:pt idx="301">
                  <c:v>Taylors Hill</c:v>
                </c:pt>
                <c:pt idx="302">
                  <c:v>Surrey Hills (East) - Mont Albert</c:v>
                </c:pt>
                <c:pt idx="303">
                  <c:v>Seabrook</c:v>
                </c:pt>
                <c:pt idx="304">
                  <c:v>Phillip Island</c:v>
                </c:pt>
                <c:pt idx="305">
                  <c:v>Pascoe Vale</c:v>
                </c:pt>
                <c:pt idx="306">
                  <c:v>Nagambie</c:v>
                </c:pt>
                <c:pt idx="307">
                  <c:v>Mount Dandenong - Olinda</c:v>
                </c:pt>
                <c:pt idx="308">
                  <c:v>Mornington - East</c:v>
                </c:pt>
                <c:pt idx="309">
                  <c:v>Montrose</c:v>
                </c:pt>
                <c:pt idx="310">
                  <c:v>Lynbrook - Lyndhurst</c:v>
                </c:pt>
                <c:pt idx="311">
                  <c:v>Kilmore - Broadford</c:v>
                </c:pt>
                <c:pt idx="312">
                  <c:v>Golden Plains - South</c:v>
                </c:pt>
                <c:pt idx="313">
                  <c:v>East Bendigo - Kennington</c:v>
                </c:pt>
                <c:pt idx="314">
                  <c:v>Buloke</c:v>
                </c:pt>
                <c:pt idx="315">
                  <c:v>Ashwood - Chadstone</c:v>
                </c:pt>
                <c:pt idx="316">
                  <c:v>Swan Hill Surrounds</c:v>
                </c:pt>
                <c:pt idx="317">
                  <c:v>Point Nepean</c:v>
                </c:pt>
                <c:pt idx="318">
                  <c:v>Mount Evelyn</c:v>
                </c:pt>
                <c:pt idx="319">
                  <c:v>Mordialloc - Parkdale</c:v>
                </c:pt>
                <c:pt idx="320">
                  <c:v>Mooroopna</c:v>
                </c:pt>
                <c:pt idx="321">
                  <c:v>Maffra</c:v>
                </c:pt>
                <c:pt idx="322">
                  <c:v>Hughesdale</c:v>
                </c:pt>
                <c:pt idx="323">
                  <c:v>Hamilton (Vic.)</c:v>
                </c:pt>
                <c:pt idx="324">
                  <c:v>Foster</c:v>
                </c:pt>
                <c:pt idx="325">
                  <c:v>Clarinda - Oakleigh South</c:v>
                </c:pt>
                <c:pt idx="326">
                  <c:v>Caulfield - South</c:v>
                </c:pt>
                <c:pt idx="327">
                  <c:v>Caulfield - North</c:v>
                </c:pt>
                <c:pt idx="328">
                  <c:v>Ararat Surrounds</c:v>
                </c:pt>
                <c:pt idx="329">
                  <c:v>Airport West</c:v>
                </c:pt>
                <c:pt idx="330">
                  <c:v>Yallourn North - Glengarry</c:v>
                </c:pt>
                <c:pt idx="331">
                  <c:v>Watsonia</c:v>
                </c:pt>
                <c:pt idx="332">
                  <c:v>Trafalgar (Vic.)</c:v>
                </c:pt>
                <c:pt idx="333">
                  <c:v>Somerville</c:v>
                </c:pt>
                <c:pt idx="334">
                  <c:v>Rutherglen</c:v>
                </c:pt>
                <c:pt idx="335">
                  <c:v>Robinvale</c:v>
                </c:pt>
                <c:pt idx="336">
                  <c:v>Gowanbrae</c:v>
                </c:pt>
                <c:pt idx="337">
                  <c:v>Diggers Rest</c:v>
                </c:pt>
                <c:pt idx="338">
                  <c:v>Bunyip - Garfield</c:v>
                </c:pt>
                <c:pt idx="339">
                  <c:v>Bentleigh East - North</c:v>
                </c:pt>
                <c:pt idx="340">
                  <c:v>West Wimmera</c:v>
                </c:pt>
                <c:pt idx="341">
                  <c:v>Vermont</c:v>
                </c:pt>
                <c:pt idx="342">
                  <c:v>Southbank (West) - South Wharf</c:v>
                </c:pt>
                <c:pt idx="343">
                  <c:v>Myrtleford</c:v>
                </c:pt>
                <c:pt idx="344">
                  <c:v>Mitcham (Vic.)</c:v>
                </c:pt>
                <c:pt idx="345">
                  <c:v>Mildura Surrounds</c:v>
                </c:pt>
                <c:pt idx="346">
                  <c:v>Korumburra</c:v>
                </c:pt>
                <c:pt idx="347">
                  <c:v>Hillside</c:v>
                </c:pt>
                <c:pt idx="348">
                  <c:v>Gannawarra</c:v>
                </c:pt>
                <c:pt idx="349">
                  <c:v>East Melbourne</c:v>
                </c:pt>
                <c:pt idx="350">
                  <c:v>Cranbourne South</c:v>
                </c:pt>
                <c:pt idx="351">
                  <c:v>Bentleigh East - South</c:v>
                </c:pt>
                <c:pt idx="352">
                  <c:v>Avondale Heights</c:v>
                </c:pt>
                <c:pt idx="353">
                  <c:v>Viewbank - Yallambie</c:v>
                </c:pt>
                <c:pt idx="354">
                  <c:v>Rowville - South</c:v>
                </c:pt>
                <c:pt idx="355">
                  <c:v>Rowville - North</c:v>
                </c:pt>
                <c:pt idx="356">
                  <c:v>Rosedale</c:v>
                </c:pt>
                <c:pt idx="357">
                  <c:v>Ringwood North</c:v>
                </c:pt>
                <c:pt idx="358">
                  <c:v>Point Cook - North East</c:v>
                </c:pt>
                <c:pt idx="359">
                  <c:v>Nunawading</c:v>
                </c:pt>
                <c:pt idx="360">
                  <c:v>Murrumbeena</c:v>
                </c:pt>
                <c:pt idx="361">
                  <c:v>Montmorency - Briar Hill</c:v>
                </c:pt>
                <c:pt idx="362">
                  <c:v>Heidelberg - Rosanna</c:v>
                </c:pt>
                <c:pt idx="363">
                  <c:v>Grovedale - Mount Duneed</c:v>
                </c:pt>
                <c:pt idx="364">
                  <c:v>Greensborough</c:v>
                </c:pt>
                <c:pt idx="365">
                  <c:v>Glen Iris - East</c:v>
                </c:pt>
                <c:pt idx="366">
                  <c:v>Clayton South</c:v>
                </c:pt>
                <c:pt idx="367">
                  <c:v>Buninyong</c:v>
                </c:pt>
                <c:pt idx="368">
                  <c:v>Berwick - North</c:v>
                </c:pt>
                <c:pt idx="369">
                  <c:v>Bentleigh - McKinnon</c:v>
                </c:pt>
                <c:pt idx="370">
                  <c:v>Balwyn</c:v>
                </c:pt>
                <c:pt idx="371">
                  <c:v>Alfredton</c:v>
                </c:pt>
                <c:pt idx="372">
                  <c:v>Winchelsea</c:v>
                </c:pt>
                <c:pt idx="373">
                  <c:v>Warragul</c:v>
                </c:pt>
                <c:pt idx="374">
                  <c:v>Towong</c:v>
                </c:pt>
                <c:pt idx="375">
                  <c:v>Surrey Hills (West) - Canterbury</c:v>
                </c:pt>
                <c:pt idx="376">
                  <c:v>Point Cook - East</c:v>
                </c:pt>
                <c:pt idx="377">
                  <c:v>Gordon (Vic.)</c:v>
                </c:pt>
                <c:pt idx="378">
                  <c:v>Dromana</c:v>
                </c:pt>
                <c:pt idx="379">
                  <c:v>Donvale - Park Orchards</c:v>
                </c:pt>
                <c:pt idx="380">
                  <c:v>Croydon Hills - Warranwood</c:v>
                </c:pt>
                <c:pt idx="381">
                  <c:v>Colac</c:v>
                </c:pt>
                <c:pt idx="382">
                  <c:v>Castlemaine</c:v>
                </c:pt>
                <c:pt idx="383">
                  <c:v>Beaconsfield - Officer</c:v>
                </c:pt>
                <c:pt idx="384">
                  <c:v>Bacchus Marsh Surrounds</c:v>
                </c:pt>
                <c:pt idx="385">
                  <c:v>Armadale</c:v>
                </c:pt>
                <c:pt idx="386">
                  <c:v>White Hills - Ascot</c:v>
                </c:pt>
                <c:pt idx="387">
                  <c:v>Warrandyte - Wonga Park</c:v>
                </c:pt>
                <c:pt idx="388">
                  <c:v>Wandin - Seville</c:v>
                </c:pt>
                <c:pt idx="389">
                  <c:v>Tarneit - North</c:v>
                </c:pt>
                <c:pt idx="390">
                  <c:v>Richmond (South) - Cremorne</c:v>
                </c:pt>
                <c:pt idx="391">
                  <c:v>Point Cook - North West</c:v>
                </c:pt>
                <c:pt idx="392">
                  <c:v>Oakleigh - Huntingdale</c:v>
                </c:pt>
                <c:pt idx="393">
                  <c:v>Oak Park</c:v>
                </c:pt>
                <c:pt idx="394">
                  <c:v>Mulgrave</c:v>
                </c:pt>
                <c:pt idx="395">
                  <c:v>Kew - South</c:v>
                </c:pt>
                <c:pt idx="396">
                  <c:v>Hurstbridge</c:v>
                </c:pt>
                <c:pt idx="397">
                  <c:v>Eynesbury - Exford</c:v>
                </c:pt>
                <c:pt idx="398">
                  <c:v>Daylesford</c:v>
                </c:pt>
                <c:pt idx="399">
                  <c:v>Camberwell</c:v>
                </c:pt>
                <c:pt idx="400">
                  <c:v>Bannockburn</c:v>
                </c:pt>
                <c:pt idx="401">
                  <c:v>Albert Park</c:v>
                </c:pt>
                <c:pt idx="402">
                  <c:v>Warrnambool - South</c:v>
                </c:pt>
                <c:pt idx="403">
                  <c:v>Vermont South</c:v>
                </c:pt>
                <c:pt idx="404">
                  <c:v>Toorak</c:v>
                </c:pt>
                <c:pt idx="405">
                  <c:v>Smythes Creek</c:v>
                </c:pt>
                <c:pt idx="406">
                  <c:v>Leongatha</c:v>
                </c:pt>
                <c:pt idx="407">
                  <c:v>Langwarrin</c:v>
                </c:pt>
                <c:pt idx="408">
                  <c:v>Keilor</c:v>
                </c:pt>
                <c:pt idx="409">
                  <c:v>Eltham</c:v>
                </c:pt>
                <c:pt idx="410">
                  <c:v>Elsternwick</c:v>
                </c:pt>
                <c:pt idx="411">
                  <c:v>Corangamite - North</c:v>
                </c:pt>
                <c:pt idx="412">
                  <c:v>Castlemaine Surrounds</c:v>
                </c:pt>
                <c:pt idx="413">
                  <c:v>Benalla Surrounds</c:v>
                </c:pt>
                <c:pt idx="414">
                  <c:v>Yarraville</c:v>
                </c:pt>
                <c:pt idx="415">
                  <c:v>Taylors Lakes</c:v>
                </c:pt>
                <c:pt idx="416">
                  <c:v>South Yarra - West</c:v>
                </c:pt>
                <c:pt idx="417">
                  <c:v>Skye - Sandhurst</c:v>
                </c:pt>
                <c:pt idx="418">
                  <c:v>Romsey</c:v>
                </c:pt>
                <c:pt idx="419">
                  <c:v>Point Cook - South</c:v>
                </c:pt>
                <c:pt idx="420">
                  <c:v>Mount Baw Baw Region</c:v>
                </c:pt>
                <c:pt idx="421">
                  <c:v>Ivanhoe</c:v>
                </c:pt>
                <c:pt idx="422">
                  <c:v>Glenelg (Vic.)</c:v>
                </c:pt>
                <c:pt idx="423">
                  <c:v>Charlemont</c:v>
                </c:pt>
                <c:pt idx="424">
                  <c:v>Rushworth</c:v>
                </c:pt>
                <c:pt idx="425">
                  <c:v>Riddells Creek</c:v>
                </c:pt>
                <c:pt idx="426">
                  <c:v>Malvern East</c:v>
                </c:pt>
                <c:pt idx="427">
                  <c:v>Keilor East</c:v>
                </c:pt>
                <c:pt idx="428">
                  <c:v>Highton</c:v>
                </c:pt>
                <c:pt idx="429">
                  <c:v>Clyde North - North</c:v>
                </c:pt>
                <c:pt idx="430">
                  <c:v>Aspendale Gardens - Waterways</c:v>
                </c:pt>
                <c:pt idx="431">
                  <c:v>Williamstown</c:v>
                </c:pt>
                <c:pt idx="432">
                  <c:v>Warrnambool - North</c:v>
                </c:pt>
                <c:pt idx="433">
                  <c:v>South Yarra - North</c:v>
                </c:pt>
                <c:pt idx="434">
                  <c:v>Panton Hill - St Andrews</c:v>
                </c:pt>
                <c:pt idx="435">
                  <c:v>Newport</c:v>
                </c:pt>
                <c:pt idx="436">
                  <c:v>Narre Warren North</c:v>
                </c:pt>
                <c:pt idx="437">
                  <c:v>Mornington - West</c:v>
                </c:pt>
                <c:pt idx="438">
                  <c:v>Glen Waverley - West</c:v>
                </c:pt>
                <c:pt idx="439">
                  <c:v>Emerald - Cockatoo</c:v>
                </c:pt>
                <c:pt idx="440">
                  <c:v>Clayton (North) - Notting Hill</c:v>
                </c:pt>
                <c:pt idx="441">
                  <c:v>Clayton - Central</c:v>
                </c:pt>
                <c:pt idx="442">
                  <c:v>Altona</c:v>
                </c:pt>
                <c:pt idx="443">
                  <c:v>Southbank - East</c:v>
                </c:pt>
                <c:pt idx="444">
                  <c:v>Shepparton - North</c:v>
                </c:pt>
                <c:pt idx="445">
                  <c:v>Sandringham - Black Rock</c:v>
                </c:pt>
                <c:pt idx="446">
                  <c:v>Research - North Warrandyte</c:v>
                </c:pt>
                <c:pt idx="447">
                  <c:v>Newtown (Vic.)</c:v>
                </c:pt>
                <c:pt idx="448">
                  <c:v>Docklands</c:v>
                </c:pt>
                <c:pt idx="449">
                  <c:v>Camperdown</c:v>
                </c:pt>
                <c:pt idx="450">
                  <c:v>Brighton East</c:v>
                </c:pt>
                <c:pt idx="451">
                  <c:v>Wangaratta Surrounds</c:v>
                </c:pt>
                <c:pt idx="452">
                  <c:v>Truganina - South East</c:v>
                </c:pt>
                <c:pt idx="453">
                  <c:v>Truganina - North</c:v>
                </c:pt>
                <c:pt idx="454">
                  <c:v>Niddrie - Essendon West</c:v>
                </c:pt>
                <c:pt idx="455">
                  <c:v>Mansfield (Vic.)</c:v>
                </c:pt>
                <c:pt idx="456">
                  <c:v>Malvern - Glen Iris</c:v>
                </c:pt>
                <c:pt idx="457">
                  <c:v>Lysterfield</c:v>
                </c:pt>
                <c:pt idx="458">
                  <c:v>Keysborough - South</c:v>
                </c:pt>
                <c:pt idx="459">
                  <c:v>Glen Waverley - East</c:v>
                </c:pt>
                <c:pt idx="460">
                  <c:v>Beechworth</c:v>
                </c:pt>
                <c:pt idx="461">
                  <c:v>Irymple</c:v>
                </c:pt>
                <c:pt idx="462">
                  <c:v>Cobram</c:v>
                </c:pt>
                <c:pt idx="463">
                  <c:v>Brighton (Vic.)</c:v>
                </c:pt>
                <c:pt idx="464">
                  <c:v>Baranduda - Leneva</c:v>
                </c:pt>
                <c:pt idx="465">
                  <c:v>Wheelers Hill</c:v>
                </c:pt>
                <c:pt idx="466">
                  <c:v>Ocean Grove</c:v>
                </c:pt>
                <c:pt idx="467">
                  <c:v>Mount Waverley - South</c:v>
                </c:pt>
                <c:pt idx="468">
                  <c:v>Lorne - Anglesea</c:v>
                </c:pt>
                <c:pt idx="469">
                  <c:v>Kyneton</c:v>
                </c:pt>
                <c:pt idx="470">
                  <c:v>Horsham Surrounds</c:v>
                </c:pt>
                <c:pt idx="471">
                  <c:v>Barwon Heads - Armstrong Creek</c:v>
                </c:pt>
                <c:pt idx="472">
                  <c:v>Wattle Glen - Diamond Creek</c:v>
                </c:pt>
                <c:pt idx="473">
                  <c:v>Strathmore</c:v>
                </c:pt>
                <c:pt idx="474">
                  <c:v>Shepparton Surrounds - West</c:v>
                </c:pt>
                <c:pt idx="475">
                  <c:v>Otway</c:v>
                </c:pt>
                <c:pt idx="476">
                  <c:v>Moyne - East</c:v>
                </c:pt>
                <c:pt idx="477">
                  <c:v>Kyabram</c:v>
                </c:pt>
                <c:pt idx="478">
                  <c:v>Dingley Village</c:v>
                </c:pt>
                <c:pt idx="479">
                  <c:v>Yarrawonga</c:v>
                </c:pt>
                <c:pt idx="480">
                  <c:v>Southern Grampians</c:v>
                </c:pt>
                <c:pt idx="481">
                  <c:v>Seymour Surrounds</c:v>
                </c:pt>
                <c:pt idx="482">
                  <c:v>Point Lonsdale - Queenscliff</c:v>
                </c:pt>
                <c:pt idx="483">
                  <c:v>Plenty - Yarrambat</c:v>
                </c:pt>
                <c:pt idx="484">
                  <c:v>Mount Waverley - North</c:v>
                </c:pt>
                <c:pt idx="485">
                  <c:v>Gisborne</c:v>
                </c:pt>
                <c:pt idx="486">
                  <c:v>Frankston South</c:v>
                </c:pt>
                <c:pt idx="487">
                  <c:v>Echuca</c:v>
                </c:pt>
                <c:pt idx="488">
                  <c:v>Bright - Mount Beauty</c:v>
                </c:pt>
                <c:pt idx="489">
                  <c:v>Yackandandah</c:v>
                </c:pt>
                <c:pt idx="490">
                  <c:v>Torquay</c:v>
                </c:pt>
                <c:pt idx="491">
                  <c:v>Shepparton Surrounds - East</c:v>
                </c:pt>
                <c:pt idx="492">
                  <c:v>Numurkah</c:v>
                </c:pt>
                <c:pt idx="493">
                  <c:v>Bendigo Surrounds - South</c:v>
                </c:pt>
                <c:pt idx="494">
                  <c:v>Moyne - West</c:v>
                </c:pt>
                <c:pt idx="495">
                  <c:v>Mount Martha</c:v>
                </c:pt>
                <c:pt idx="496">
                  <c:v>Moira</c:v>
                </c:pt>
                <c:pt idx="497">
                  <c:v>Macedon</c:v>
                </c:pt>
                <c:pt idx="498">
                  <c:v>Ivanhoe East - Eaglemont</c:v>
                </c:pt>
                <c:pt idx="499">
                  <c:v>Colac Surrounds</c:v>
                </c:pt>
                <c:pt idx="500">
                  <c:v>Beaumaris</c:v>
                </c:pt>
                <c:pt idx="501">
                  <c:v>Woodend</c:v>
                </c:pt>
                <c:pt idx="502">
                  <c:v>Strathfieldsaye</c:v>
                </c:pt>
                <c:pt idx="503">
                  <c:v>Rochester</c:v>
                </c:pt>
                <c:pt idx="504">
                  <c:v>Corangamite - South</c:v>
                </c:pt>
                <c:pt idx="505">
                  <c:v>Lockington - Gunbower</c:v>
                </c:pt>
                <c:pt idx="506">
                  <c:v>Kialla</c:v>
                </c:pt>
                <c:pt idx="507">
                  <c:v>Mount Eliza</c:v>
                </c:pt>
                <c:pt idx="508">
                  <c:v>Maiden Gully</c:v>
                </c:pt>
                <c:pt idx="509">
                  <c:v>Flinders</c:v>
                </c:pt>
              </c:strCache>
            </c:strRef>
          </c:cat>
          <c:val>
            <c:numRef>
              <c:f>'Suburb Comparison'!$H$6:$H$515</c:f>
              <c:numCache>
                <c:formatCode>General</c:formatCode>
                <c:ptCount val="510"/>
                <c:pt idx="0">
                  <c:v>18.899999999999999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13.8</c:v>
                </c:pt>
                <c:pt idx="5">
                  <c:v>13.3</c:v>
                </c:pt>
                <c:pt idx="6">
                  <c:v>13.2</c:v>
                </c:pt>
                <c:pt idx="7">
                  <c:v>13</c:v>
                </c:pt>
                <c:pt idx="8">
                  <c:v>12.6</c:v>
                </c:pt>
                <c:pt idx="9">
                  <c:v>11.5</c:v>
                </c:pt>
                <c:pt idx="10">
                  <c:v>11.3</c:v>
                </c:pt>
                <c:pt idx="11">
                  <c:v>11.1</c:v>
                </c:pt>
                <c:pt idx="12">
                  <c:v>10.9</c:v>
                </c:pt>
                <c:pt idx="13">
                  <c:v>10.3</c:v>
                </c:pt>
                <c:pt idx="14">
                  <c:v>9.9</c:v>
                </c:pt>
                <c:pt idx="15">
                  <c:v>9.8000000000000007</c:v>
                </c:pt>
                <c:pt idx="16">
                  <c:v>9.5</c:v>
                </c:pt>
                <c:pt idx="17">
                  <c:v>9.4</c:v>
                </c:pt>
                <c:pt idx="18">
                  <c:v>9.3000000000000007</c:v>
                </c:pt>
                <c:pt idx="19">
                  <c:v>8.8000000000000007</c:v>
                </c:pt>
                <c:pt idx="20">
                  <c:v>8.5</c:v>
                </c:pt>
                <c:pt idx="21">
                  <c:v>8.4</c:v>
                </c:pt>
                <c:pt idx="22">
                  <c:v>8.4</c:v>
                </c:pt>
                <c:pt idx="23">
                  <c:v>8.3000000000000007</c:v>
                </c:pt>
                <c:pt idx="24">
                  <c:v>8.1999999999999993</c:v>
                </c:pt>
                <c:pt idx="25">
                  <c:v>8.1</c:v>
                </c:pt>
                <c:pt idx="26">
                  <c:v>8.1</c:v>
                </c:pt>
                <c:pt idx="27">
                  <c:v>8</c:v>
                </c:pt>
                <c:pt idx="28">
                  <c:v>8</c:v>
                </c:pt>
                <c:pt idx="29">
                  <c:v>7.9</c:v>
                </c:pt>
                <c:pt idx="30">
                  <c:v>7.8</c:v>
                </c:pt>
                <c:pt idx="31">
                  <c:v>7.8</c:v>
                </c:pt>
                <c:pt idx="32">
                  <c:v>7.7</c:v>
                </c:pt>
                <c:pt idx="33">
                  <c:v>7.7</c:v>
                </c:pt>
                <c:pt idx="34">
                  <c:v>7.7</c:v>
                </c:pt>
                <c:pt idx="35">
                  <c:v>7.6</c:v>
                </c:pt>
                <c:pt idx="36">
                  <c:v>7.5</c:v>
                </c:pt>
                <c:pt idx="37">
                  <c:v>7.5</c:v>
                </c:pt>
                <c:pt idx="38">
                  <c:v>7.4</c:v>
                </c:pt>
                <c:pt idx="39">
                  <c:v>7.4</c:v>
                </c:pt>
                <c:pt idx="40">
                  <c:v>7.3</c:v>
                </c:pt>
                <c:pt idx="41">
                  <c:v>7.3</c:v>
                </c:pt>
                <c:pt idx="42">
                  <c:v>7.3</c:v>
                </c:pt>
                <c:pt idx="43">
                  <c:v>7.3</c:v>
                </c:pt>
                <c:pt idx="44">
                  <c:v>7.2</c:v>
                </c:pt>
                <c:pt idx="45">
                  <c:v>7.1</c:v>
                </c:pt>
                <c:pt idx="46">
                  <c:v>7.1</c:v>
                </c:pt>
                <c:pt idx="47">
                  <c:v>7.1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6.9</c:v>
                </c:pt>
                <c:pt idx="52">
                  <c:v>6.8</c:v>
                </c:pt>
                <c:pt idx="53">
                  <c:v>6.8</c:v>
                </c:pt>
                <c:pt idx="54">
                  <c:v>6.7</c:v>
                </c:pt>
                <c:pt idx="55">
                  <c:v>6.7</c:v>
                </c:pt>
                <c:pt idx="56">
                  <c:v>6.7</c:v>
                </c:pt>
                <c:pt idx="57">
                  <c:v>6.7</c:v>
                </c:pt>
                <c:pt idx="58">
                  <c:v>6.6</c:v>
                </c:pt>
                <c:pt idx="59">
                  <c:v>6.6</c:v>
                </c:pt>
                <c:pt idx="60">
                  <c:v>6.5</c:v>
                </c:pt>
                <c:pt idx="61">
                  <c:v>6.5</c:v>
                </c:pt>
                <c:pt idx="62">
                  <c:v>6.5</c:v>
                </c:pt>
                <c:pt idx="63">
                  <c:v>6.5</c:v>
                </c:pt>
                <c:pt idx="64">
                  <c:v>6.3</c:v>
                </c:pt>
                <c:pt idx="65">
                  <c:v>6.3</c:v>
                </c:pt>
                <c:pt idx="66">
                  <c:v>6.2</c:v>
                </c:pt>
                <c:pt idx="67">
                  <c:v>6.2</c:v>
                </c:pt>
                <c:pt idx="68">
                  <c:v>6.2</c:v>
                </c:pt>
                <c:pt idx="69">
                  <c:v>6.2</c:v>
                </c:pt>
                <c:pt idx="70">
                  <c:v>6.2</c:v>
                </c:pt>
                <c:pt idx="71">
                  <c:v>6.1</c:v>
                </c:pt>
                <c:pt idx="72">
                  <c:v>6.1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5.9</c:v>
                </c:pt>
                <c:pt idx="77">
                  <c:v>5.9</c:v>
                </c:pt>
                <c:pt idx="78">
                  <c:v>5.9</c:v>
                </c:pt>
                <c:pt idx="79">
                  <c:v>5.9</c:v>
                </c:pt>
                <c:pt idx="80">
                  <c:v>5.9</c:v>
                </c:pt>
                <c:pt idx="81">
                  <c:v>5.8</c:v>
                </c:pt>
                <c:pt idx="82">
                  <c:v>5.8</c:v>
                </c:pt>
                <c:pt idx="83">
                  <c:v>5.8</c:v>
                </c:pt>
                <c:pt idx="84">
                  <c:v>5.7</c:v>
                </c:pt>
                <c:pt idx="85">
                  <c:v>5.7</c:v>
                </c:pt>
                <c:pt idx="86">
                  <c:v>5.7</c:v>
                </c:pt>
                <c:pt idx="87">
                  <c:v>5.7</c:v>
                </c:pt>
                <c:pt idx="88">
                  <c:v>5.7</c:v>
                </c:pt>
                <c:pt idx="89">
                  <c:v>5.7</c:v>
                </c:pt>
                <c:pt idx="90">
                  <c:v>5.6</c:v>
                </c:pt>
                <c:pt idx="91">
                  <c:v>5.6</c:v>
                </c:pt>
                <c:pt idx="92">
                  <c:v>5.6</c:v>
                </c:pt>
                <c:pt idx="93">
                  <c:v>5.6</c:v>
                </c:pt>
                <c:pt idx="94">
                  <c:v>5.5</c:v>
                </c:pt>
                <c:pt idx="95">
                  <c:v>5.5</c:v>
                </c:pt>
                <c:pt idx="96">
                  <c:v>5.5</c:v>
                </c:pt>
                <c:pt idx="97">
                  <c:v>5.4</c:v>
                </c:pt>
                <c:pt idx="98">
                  <c:v>5.4</c:v>
                </c:pt>
                <c:pt idx="99">
                  <c:v>5.4</c:v>
                </c:pt>
                <c:pt idx="100">
                  <c:v>5.4</c:v>
                </c:pt>
                <c:pt idx="101">
                  <c:v>5.4</c:v>
                </c:pt>
                <c:pt idx="102">
                  <c:v>5.4</c:v>
                </c:pt>
                <c:pt idx="103">
                  <c:v>5.4</c:v>
                </c:pt>
                <c:pt idx="104">
                  <c:v>5.4</c:v>
                </c:pt>
                <c:pt idx="105">
                  <c:v>5.3</c:v>
                </c:pt>
                <c:pt idx="106">
                  <c:v>5.3</c:v>
                </c:pt>
                <c:pt idx="107">
                  <c:v>5.3</c:v>
                </c:pt>
                <c:pt idx="108">
                  <c:v>5.3</c:v>
                </c:pt>
                <c:pt idx="109">
                  <c:v>5.2</c:v>
                </c:pt>
                <c:pt idx="110">
                  <c:v>5.2</c:v>
                </c:pt>
                <c:pt idx="111">
                  <c:v>5.2</c:v>
                </c:pt>
                <c:pt idx="112">
                  <c:v>5.2</c:v>
                </c:pt>
                <c:pt idx="113">
                  <c:v>5.2</c:v>
                </c:pt>
                <c:pt idx="114">
                  <c:v>5.2</c:v>
                </c:pt>
                <c:pt idx="115">
                  <c:v>5.2</c:v>
                </c:pt>
                <c:pt idx="116">
                  <c:v>5.0999999999999996</c:v>
                </c:pt>
                <c:pt idx="117">
                  <c:v>5.0999999999999996</c:v>
                </c:pt>
                <c:pt idx="118">
                  <c:v>5.0999999999999996</c:v>
                </c:pt>
                <c:pt idx="119">
                  <c:v>5.0999999999999996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4.9000000000000004</c:v>
                </c:pt>
                <c:pt idx="128">
                  <c:v>4.9000000000000004</c:v>
                </c:pt>
                <c:pt idx="129">
                  <c:v>4.9000000000000004</c:v>
                </c:pt>
                <c:pt idx="130">
                  <c:v>4.9000000000000004</c:v>
                </c:pt>
                <c:pt idx="131">
                  <c:v>4.9000000000000004</c:v>
                </c:pt>
                <c:pt idx="132">
                  <c:v>4.8</c:v>
                </c:pt>
                <c:pt idx="133">
                  <c:v>4.8</c:v>
                </c:pt>
                <c:pt idx="134">
                  <c:v>4.8</c:v>
                </c:pt>
                <c:pt idx="135">
                  <c:v>4.8</c:v>
                </c:pt>
                <c:pt idx="136">
                  <c:v>4.8</c:v>
                </c:pt>
                <c:pt idx="137">
                  <c:v>4.7</c:v>
                </c:pt>
                <c:pt idx="138">
                  <c:v>4.7</c:v>
                </c:pt>
                <c:pt idx="139">
                  <c:v>4.7</c:v>
                </c:pt>
                <c:pt idx="140">
                  <c:v>4.7</c:v>
                </c:pt>
                <c:pt idx="141">
                  <c:v>4.7</c:v>
                </c:pt>
                <c:pt idx="142">
                  <c:v>4.7</c:v>
                </c:pt>
                <c:pt idx="143">
                  <c:v>4.7</c:v>
                </c:pt>
                <c:pt idx="144">
                  <c:v>4.7</c:v>
                </c:pt>
                <c:pt idx="145">
                  <c:v>4.5999999999999996</c:v>
                </c:pt>
                <c:pt idx="146">
                  <c:v>4.5999999999999996</c:v>
                </c:pt>
                <c:pt idx="147">
                  <c:v>4.5999999999999996</c:v>
                </c:pt>
                <c:pt idx="148">
                  <c:v>4.5999999999999996</c:v>
                </c:pt>
                <c:pt idx="149">
                  <c:v>4.5999999999999996</c:v>
                </c:pt>
                <c:pt idx="150">
                  <c:v>4.5999999999999996</c:v>
                </c:pt>
                <c:pt idx="151">
                  <c:v>4.5</c:v>
                </c:pt>
                <c:pt idx="152">
                  <c:v>4.5</c:v>
                </c:pt>
                <c:pt idx="153">
                  <c:v>4.5</c:v>
                </c:pt>
                <c:pt idx="154">
                  <c:v>4.5</c:v>
                </c:pt>
                <c:pt idx="155">
                  <c:v>4.5</c:v>
                </c:pt>
                <c:pt idx="156">
                  <c:v>4.5</c:v>
                </c:pt>
                <c:pt idx="157">
                  <c:v>4.5</c:v>
                </c:pt>
                <c:pt idx="158">
                  <c:v>4.4000000000000004</c:v>
                </c:pt>
                <c:pt idx="159">
                  <c:v>4.4000000000000004</c:v>
                </c:pt>
                <c:pt idx="160">
                  <c:v>4.4000000000000004</c:v>
                </c:pt>
                <c:pt idx="161">
                  <c:v>4.4000000000000004</c:v>
                </c:pt>
                <c:pt idx="162">
                  <c:v>4.4000000000000004</c:v>
                </c:pt>
                <c:pt idx="163">
                  <c:v>4.4000000000000004</c:v>
                </c:pt>
                <c:pt idx="164">
                  <c:v>4.4000000000000004</c:v>
                </c:pt>
                <c:pt idx="165">
                  <c:v>4.3</c:v>
                </c:pt>
                <c:pt idx="166">
                  <c:v>4.3</c:v>
                </c:pt>
                <c:pt idx="167">
                  <c:v>4.3</c:v>
                </c:pt>
                <c:pt idx="168">
                  <c:v>4.3</c:v>
                </c:pt>
                <c:pt idx="169">
                  <c:v>4.2</c:v>
                </c:pt>
                <c:pt idx="170">
                  <c:v>4.2</c:v>
                </c:pt>
                <c:pt idx="171">
                  <c:v>4.2</c:v>
                </c:pt>
                <c:pt idx="172">
                  <c:v>4.2</c:v>
                </c:pt>
                <c:pt idx="173">
                  <c:v>4.2</c:v>
                </c:pt>
                <c:pt idx="174">
                  <c:v>4.2</c:v>
                </c:pt>
                <c:pt idx="175">
                  <c:v>4.2</c:v>
                </c:pt>
                <c:pt idx="176">
                  <c:v>4.2</c:v>
                </c:pt>
                <c:pt idx="177">
                  <c:v>4.2</c:v>
                </c:pt>
                <c:pt idx="178">
                  <c:v>4.2</c:v>
                </c:pt>
                <c:pt idx="179">
                  <c:v>4.2</c:v>
                </c:pt>
                <c:pt idx="180">
                  <c:v>4.0999999999999996</c:v>
                </c:pt>
                <c:pt idx="181">
                  <c:v>4.0999999999999996</c:v>
                </c:pt>
                <c:pt idx="182">
                  <c:v>4.0999999999999996</c:v>
                </c:pt>
                <c:pt idx="183">
                  <c:v>4.0999999999999996</c:v>
                </c:pt>
                <c:pt idx="184">
                  <c:v>4.0999999999999996</c:v>
                </c:pt>
                <c:pt idx="185">
                  <c:v>4.0999999999999996</c:v>
                </c:pt>
                <c:pt idx="186">
                  <c:v>4.0999999999999996</c:v>
                </c:pt>
                <c:pt idx="187">
                  <c:v>4.0999999999999996</c:v>
                </c:pt>
                <c:pt idx="188">
                  <c:v>4.0999999999999996</c:v>
                </c:pt>
                <c:pt idx="189">
                  <c:v>4.0999999999999996</c:v>
                </c:pt>
                <c:pt idx="190">
                  <c:v>4.0999999999999996</c:v>
                </c:pt>
                <c:pt idx="191">
                  <c:v>4.0999999999999996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3.9</c:v>
                </c:pt>
                <c:pt idx="203">
                  <c:v>3.9</c:v>
                </c:pt>
                <c:pt idx="204">
                  <c:v>3.9</c:v>
                </c:pt>
                <c:pt idx="205">
                  <c:v>3.9</c:v>
                </c:pt>
                <c:pt idx="206">
                  <c:v>3.9</c:v>
                </c:pt>
                <c:pt idx="207">
                  <c:v>3.9</c:v>
                </c:pt>
                <c:pt idx="208">
                  <c:v>3.9</c:v>
                </c:pt>
                <c:pt idx="209">
                  <c:v>3.9</c:v>
                </c:pt>
                <c:pt idx="210">
                  <c:v>3.9</c:v>
                </c:pt>
                <c:pt idx="211">
                  <c:v>3.9</c:v>
                </c:pt>
                <c:pt idx="212">
                  <c:v>3.9</c:v>
                </c:pt>
                <c:pt idx="213">
                  <c:v>3.9</c:v>
                </c:pt>
                <c:pt idx="214">
                  <c:v>3.8</c:v>
                </c:pt>
                <c:pt idx="215">
                  <c:v>3.8</c:v>
                </c:pt>
                <c:pt idx="216">
                  <c:v>3.8</c:v>
                </c:pt>
                <c:pt idx="217">
                  <c:v>3.8</c:v>
                </c:pt>
                <c:pt idx="218">
                  <c:v>3.8</c:v>
                </c:pt>
                <c:pt idx="219">
                  <c:v>3.8</c:v>
                </c:pt>
                <c:pt idx="220">
                  <c:v>3.8</c:v>
                </c:pt>
                <c:pt idx="221">
                  <c:v>3.7</c:v>
                </c:pt>
                <c:pt idx="222">
                  <c:v>3.7</c:v>
                </c:pt>
                <c:pt idx="223">
                  <c:v>3.7</c:v>
                </c:pt>
                <c:pt idx="224">
                  <c:v>3.7</c:v>
                </c:pt>
                <c:pt idx="225">
                  <c:v>3.6</c:v>
                </c:pt>
                <c:pt idx="226">
                  <c:v>3.6</c:v>
                </c:pt>
                <c:pt idx="227">
                  <c:v>3.6</c:v>
                </c:pt>
                <c:pt idx="228">
                  <c:v>3.6</c:v>
                </c:pt>
                <c:pt idx="229">
                  <c:v>3.6</c:v>
                </c:pt>
                <c:pt idx="230">
                  <c:v>3.6</c:v>
                </c:pt>
                <c:pt idx="231">
                  <c:v>3.6</c:v>
                </c:pt>
                <c:pt idx="232">
                  <c:v>3.6</c:v>
                </c:pt>
                <c:pt idx="233">
                  <c:v>3.6</c:v>
                </c:pt>
                <c:pt idx="234">
                  <c:v>3.5</c:v>
                </c:pt>
                <c:pt idx="235">
                  <c:v>3.5</c:v>
                </c:pt>
                <c:pt idx="236">
                  <c:v>3.5</c:v>
                </c:pt>
                <c:pt idx="237">
                  <c:v>3.5</c:v>
                </c:pt>
                <c:pt idx="238">
                  <c:v>3.5</c:v>
                </c:pt>
                <c:pt idx="239">
                  <c:v>3.5</c:v>
                </c:pt>
                <c:pt idx="240">
                  <c:v>3.5</c:v>
                </c:pt>
                <c:pt idx="241">
                  <c:v>3.5</c:v>
                </c:pt>
                <c:pt idx="242">
                  <c:v>3.5</c:v>
                </c:pt>
                <c:pt idx="243">
                  <c:v>3.5</c:v>
                </c:pt>
                <c:pt idx="244">
                  <c:v>3.5</c:v>
                </c:pt>
                <c:pt idx="245">
                  <c:v>3.5</c:v>
                </c:pt>
                <c:pt idx="246">
                  <c:v>3.4</c:v>
                </c:pt>
                <c:pt idx="247">
                  <c:v>3.4</c:v>
                </c:pt>
                <c:pt idx="248">
                  <c:v>3.4</c:v>
                </c:pt>
                <c:pt idx="249">
                  <c:v>3.4</c:v>
                </c:pt>
                <c:pt idx="250">
                  <c:v>3.4</c:v>
                </c:pt>
                <c:pt idx="251">
                  <c:v>3.3</c:v>
                </c:pt>
                <c:pt idx="252">
                  <c:v>3.3</c:v>
                </c:pt>
                <c:pt idx="253">
                  <c:v>3.3</c:v>
                </c:pt>
                <c:pt idx="254">
                  <c:v>3.3</c:v>
                </c:pt>
                <c:pt idx="255">
                  <c:v>3.3</c:v>
                </c:pt>
                <c:pt idx="256">
                  <c:v>3.3</c:v>
                </c:pt>
                <c:pt idx="257">
                  <c:v>3.3</c:v>
                </c:pt>
                <c:pt idx="258">
                  <c:v>3.3</c:v>
                </c:pt>
                <c:pt idx="259">
                  <c:v>3.3</c:v>
                </c:pt>
                <c:pt idx="260">
                  <c:v>3.3</c:v>
                </c:pt>
                <c:pt idx="261">
                  <c:v>3.3</c:v>
                </c:pt>
                <c:pt idx="262">
                  <c:v>3.3</c:v>
                </c:pt>
                <c:pt idx="263">
                  <c:v>3.2</c:v>
                </c:pt>
                <c:pt idx="264">
                  <c:v>3.2</c:v>
                </c:pt>
                <c:pt idx="265">
                  <c:v>3.2</c:v>
                </c:pt>
                <c:pt idx="266">
                  <c:v>3.2</c:v>
                </c:pt>
                <c:pt idx="267">
                  <c:v>3.2</c:v>
                </c:pt>
                <c:pt idx="268">
                  <c:v>3.2</c:v>
                </c:pt>
                <c:pt idx="269">
                  <c:v>3.2</c:v>
                </c:pt>
                <c:pt idx="270">
                  <c:v>3.2</c:v>
                </c:pt>
                <c:pt idx="271">
                  <c:v>3.2</c:v>
                </c:pt>
                <c:pt idx="272">
                  <c:v>3.1</c:v>
                </c:pt>
                <c:pt idx="273">
                  <c:v>3.1</c:v>
                </c:pt>
                <c:pt idx="274">
                  <c:v>3.1</c:v>
                </c:pt>
                <c:pt idx="275">
                  <c:v>3.1</c:v>
                </c:pt>
                <c:pt idx="276">
                  <c:v>3.1</c:v>
                </c:pt>
                <c:pt idx="277">
                  <c:v>3.1</c:v>
                </c:pt>
                <c:pt idx="278">
                  <c:v>3.1</c:v>
                </c:pt>
                <c:pt idx="279">
                  <c:v>3.1</c:v>
                </c:pt>
                <c:pt idx="280">
                  <c:v>3.1</c:v>
                </c:pt>
                <c:pt idx="281">
                  <c:v>3.1</c:v>
                </c:pt>
                <c:pt idx="282">
                  <c:v>3.1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2.9</c:v>
                </c:pt>
                <c:pt idx="302">
                  <c:v>2.9</c:v>
                </c:pt>
                <c:pt idx="303">
                  <c:v>2.9</c:v>
                </c:pt>
                <c:pt idx="304">
                  <c:v>2.9</c:v>
                </c:pt>
                <c:pt idx="305">
                  <c:v>2.9</c:v>
                </c:pt>
                <c:pt idx="306">
                  <c:v>2.9</c:v>
                </c:pt>
                <c:pt idx="307">
                  <c:v>2.9</c:v>
                </c:pt>
                <c:pt idx="308">
                  <c:v>2.9</c:v>
                </c:pt>
                <c:pt idx="309">
                  <c:v>2.9</c:v>
                </c:pt>
                <c:pt idx="310">
                  <c:v>2.9</c:v>
                </c:pt>
                <c:pt idx="311">
                  <c:v>2.9</c:v>
                </c:pt>
                <c:pt idx="312">
                  <c:v>2.9</c:v>
                </c:pt>
                <c:pt idx="313">
                  <c:v>2.9</c:v>
                </c:pt>
                <c:pt idx="314">
                  <c:v>2.9</c:v>
                </c:pt>
                <c:pt idx="315">
                  <c:v>2.9</c:v>
                </c:pt>
                <c:pt idx="316">
                  <c:v>2.8</c:v>
                </c:pt>
                <c:pt idx="317">
                  <c:v>2.8</c:v>
                </c:pt>
                <c:pt idx="318">
                  <c:v>2.8</c:v>
                </c:pt>
                <c:pt idx="319">
                  <c:v>2.8</c:v>
                </c:pt>
                <c:pt idx="320">
                  <c:v>2.8</c:v>
                </c:pt>
                <c:pt idx="321">
                  <c:v>2.8</c:v>
                </c:pt>
                <c:pt idx="322">
                  <c:v>2.8</c:v>
                </c:pt>
                <c:pt idx="323">
                  <c:v>2.8</c:v>
                </c:pt>
                <c:pt idx="324">
                  <c:v>2.8</c:v>
                </c:pt>
                <c:pt idx="325">
                  <c:v>2.8</c:v>
                </c:pt>
                <c:pt idx="326">
                  <c:v>2.8</c:v>
                </c:pt>
                <c:pt idx="327">
                  <c:v>2.8</c:v>
                </c:pt>
                <c:pt idx="328">
                  <c:v>2.8</c:v>
                </c:pt>
                <c:pt idx="329">
                  <c:v>2.8</c:v>
                </c:pt>
                <c:pt idx="330">
                  <c:v>2.7</c:v>
                </c:pt>
                <c:pt idx="331">
                  <c:v>2.7</c:v>
                </c:pt>
                <c:pt idx="332">
                  <c:v>2.7</c:v>
                </c:pt>
                <c:pt idx="333">
                  <c:v>2.7</c:v>
                </c:pt>
                <c:pt idx="334">
                  <c:v>2.7</c:v>
                </c:pt>
                <c:pt idx="335">
                  <c:v>2.7</c:v>
                </c:pt>
                <c:pt idx="336">
                  <c:v>2.7</c:v>
                </c:pt>
                <c:pt idx="337">
                  <c:v>2.7</c:v>
                </c:pt>
                <c:pt idx="338">
                  <c:v>2.7</c:v>
                </c:pt>
                <c:pt idx="339">
                  <c:v>2.7</c:v>
                </c:pt>
                <c:pt idx="340">
                  <c:v>2.6</c:v>
                </c:pt>
                <c:pt idx="341">
                  <c:v>2.6</c:v>
                </c:pt>
                <c:pt idx="342">
                  <c:v>2.6</c:v>
                </c:pt>
                <c:pt idx="343">
                  <c:v>2.6</c:v>
                </c:pt>
                <c:pt idx="344">
                  <c:v>2.6</c:v>
                </c:pt>
                <c:pt idx="345">
                  <c:v>2.6</c:v>
                </c:pt>
                <c:pt idx="346">
                  <c:v>2.6</c:v>
                </c:pt>
                <c:pt idx="347">
                  <c:v>2.6</c:v>
                </c:pt>
                <c:pt idx="348">
                  <c:v>2.6</c:v>
                </c:pt>
                <c:pt idx="349">
                  <c:v>2.6</c:v>
                </c:pt>
                <c:pt idx="350">
                  <c:v>2.6</c:v>
                </c:pt>
                <c:pt idx="351">
                  <c:v>2.6</c:v>
                </c:pt>
                <c:pt idx="352">
                  <c:v>2.6</c:v>
                </c:pt>
                <c:pt idx="353">
                  <c:v>2.5</c:v>
                </c:pt>
                <c:pt idx="354">
                  <c:v>2.5</c:v>
                </c:pt>
                <c:pt idx="355">
                  <c:v>2.5</c:v>
                </c:pt>
                <c:pt idx="356">
                  <c:v>2.5</c:v>
                </c:pt>
                <c:pt idx="357">
                  <c:v>2.5</c:v>
                </c:pt>
                <c:pt idx="358">
                  <c:v>2.5</c:v>
                </c:pt>
                <c:pt idx="359">
                  <c:v>2.5</c:v>
                </c:pt>
                <c:pt idx="360">
                  <c:v>2.5</c:v>
                </c:pt>
                <c:pt idx="361">
                  <c:v>2.5</c:v>
                </c:pt>
                <c:pt idx="362">
                  <c:v>2.5</c:v>
                </c:pt>
                <c:pt idx="363">
                  <c:v>2.5</c:v>
                </c:pt>
                <c:pt idx="364">
                  <c:v>2.5</c:v>
                </c:pt>
                <c:pt idx="365">
                  <c:v>2.5</c:v>
                </c:pt>
                <c:pt idx="366">
                  <c:v>2.5</c:v>
                </c:pt>
                <c:pt idx="367">
                  <c:v>2.5</c:v>
                </c:pt>
                <c:pt idx="368">
                  <c:v>2.5</c:v>
                </c:pt>
                <c:pt idx="369">
                  <c:v>2.5</c:v>
                </c:pt>
                <c:pt idx="370">
                  <c:v>2.5</c:v>
                </c:pt>
                <c:pt idx="371">
                  <c:v>2.5</c:v>
                </c:pt>
                <c:pt idx="372">
                  <c:v>2.4</c:v>
                </c:pt>
                <c:pt idx="373">
                  <c:v>2.4</c:v>
                </c:pt>
                <c:pt idx="374">
                  <c:v>2.4</c:v>
                </c:pt>
                <c:pt idx="375">
                  <c:v>2.4</c:v>
                </c:pt>
                <c:pt idx="376">
                  <c:v>2.4</c:v>
                </c:pt>
                <c:pt idx="377">
                  <c:v>2.4</c:v>
                </c:pt>
                <c:pt idx="378">
                  <c:v>2.4</c:v>
                </c:pt>
                <c:pt idx="379">
                  <c:v>2.4</c:v>
                </c:pt>
                <c:pt idx="380">
                  <c:v>2.4</c:v>
                </c:pt>
                <c:pt idx="381">
                  <c:v>2.4</c:v>
                </c:pt>
                <c:pt idx="382">
                  <c:v>2.4</c:v>
                </c:pt>
                <c:pt idx="383">
                  <c:v>2.4</c:v>
                </c:pt>
                <c:pt idx="384">
                  <c:v>2.4</c:v>
                </c:pt>
                <c:pt idx="385">
                  <c:v>2.4</c:v>
                </c:pt>
                <c:pt idx="386">
                  <c:v>2.2999999999999998</c:v>
                </c:pt>
                <c:pt idx="387">
                  <c:v>2.2999999999999998</c:v>
                </c:pt>
                <c:pt idx="388">
                  <c:v>2.2999999999999998</c:v>
                </c:pt>
                <c:pt idx="389">
                  <c:v>2.2999999999999998</c:v>
                </c:pt>
                <c:pt idx="390">
                  <c:v>2.2999999999999998</c:v>
                </c:pt>
                <c:pt idx="391">
                  <c:v>2.2999999999999998</c:v>
                </c:pt>
                <c:pt idx="392">
                  <c:v>2.2999999999999998</c:v>
                </c:pt>
                <c:pt idx="393">
                  <c:v>2.2999999999999998</c:v>
                </c:pt>
                <c:pt idx="394">
                  <c:v>2.2999999999999998</c:v>
                </c:pt>
                <c:pt idx="395">
                  <c:v>2.2999999999999998</c:v>
                </c:pt>
                <c:pt idx="396">
                  <c:v>2.2999999999999998</c:v>
                </c:pt>
                <c:pt idx="397">
                  <c:v>2.2999999999999998</c:v>
                </c:pt>
                <c:pt idx="398">
                  <c:v>2.2999999999999998</c:v>
                </c:pt>
                <c:pt idx="399">
                  <c:v>2.2999999999999998</c:v>
                </c:pt>
                <c:pt idx="400">
                  <c:v>2.2999999999999998</c:v>
                </c:pt>
                <c:pt idx="401">
                  <c:v>2.2999999999999998</c:v>
                </c:pt>
                <c:pt idx="402">
                  <c:v>2.2000000000000002</c:v>
                </c:pt>
                <c:pt idx="403">
                  <c:v>2.2000000000000002</c:v>
                </c:pt>
                <c:pt idx="404">
                  <c:v>2.2000000000000002</c:v>
                </c:pt>
                <c:pt idx="405">
                  <c:v>2.2000000000000002</c:v>
                </c:pt>
                <c:pt idx="406">
                  <c:v>2.2000000000000002</c:v>
                </c:pt>
                <c:pt idx="407">
                  <c:v>2.2000000000000002</c:v>
                </c:pt>
                <c:pt idx="408">
                  <c:v>2.2000000000000002</c:v>
                </c:pt>
                <c:pt idx="409">
                  <c:v>2.2000000000000002</c:v>
                </c:pt>
                <c:pt idx="410">
                  <c:v>2.2000000000000002</c:v>
                </c:pt>
                <c:pt idx="411">
                  <c:v>2.2000000000000002</c:v>
                </c:pt>
                <c:pt idx="412">
                  <c:v>2.2000000000000002</c:v>
                </c:pt>
                <c:pt idx="413">
                  <c:v>2.2000000000000002</c:v>
                </c:pt>
                <c:pt idx="414">
                  <c:v>2.1</c:v>
                </c:pt>
                <c:pt idx="415">
                  <c:v>2.1</c:v>
                </c:pt>
                <c:pt idx="416">
                  <c:v>2.1</c:v>
                </c:pt>
                <c:pt idx="417">
                  <c:v>2.1</c:v>
                </c:pt>
                <c:pt idx="418">
                  <c:v>2.1</c:v>
                </c:pt>
                <c:pt idx="419">
                  <c:v>2.1</c:v>
                </c:pt>
                <c:pt idx="420">
                  <c:v>2.1</c:v>
                </c:pt>
                <c:pt idx="421">
                  <c:v>2.1</c:v>
                </c:pt>
                <c:pt idx="422">
                  <c:v>2.1</c:v>
                </c:pt>
                <c:pt idx="423">
                  <c:v>2.1</c:v>
                </c:pt>
                <c:pt idx="424">
                  <c:v>2</c:v>
                </c:pt>
                <c:pt idx="425">
                  <c:v>2</c:v>
                </c:pt>
                <c:pt idx="426">
                  <c:v>2</c:v>
                </c:pt>
                <c:pt idx="427">
                  <c:v>2</c:v>
                </c:pt>
                <c:pt idx="428">
                  <c:v>2</c:v>
                </c:pt>
                <c:pt idx="429">
                  <c:v>2</c:v>
                </c:pt>
                <c:pt idx="430">
                  <c:v>2</c:v>
                </c:pt>
                <c:pt idx="431">
                  <c:v>1.9</c:v>
                </c:pt>
                <c:pt idx="432">
                  <c:v>1.9</c:v>
                </c:pt>
                <c:pt idx="433">
                  <c:v>1.9</c:v>
                </c:pt>
                <c:pt idx="434">
                  <c:v>1.9</c:v>
                </c:pt>
                <c:pt idx="435">
                  <c:v>1.9</c:v>
                </c:pt>
                <c:pt idx="436">
                  <c:v>1.9</c:v>
                </c:pt>
                <c:pt idx="437">
                  <c:v>1.9</c:v>
                </c:pt>
                <c:pt idx="438">
                  <c:v>1.9</c:v>
                </c:pt>
                <c:pt idx="439">
                  <c:v>1.9</c:v>
                </c:pt>
                <c:pt idx="440">
                  <c:v>1.9</c:v>
                </c:pt>
                <c:pt idx="441">
                  <c:v>1.9</c:v>
                </c:pt>
                <c:pt idx="442">
                  <c:v>1.9</c:v>
                </c:pt>
                <c:pt idx="443">
                  <c:v>1.8</c:v>
                </c:pt>
                <c:pt idx="444">
                  <c:v>1.8</c:v>
                </c:pt>
                <c:pt idx="445">
                  <c:v>1.8</c:v>
                </c:pt>
                <c:pt idx="446">
                  <c:v>1.8</c:v>
                </c:pt>
                <c:pt idx="447">
                  <c:v>1.8</c:v>
                </c:pt>
                <c:pt idx="448">
                  <c:v>1.8</c:v>
                </c:pt>
                <c:pt idx="449">
                  <c:v>1.8</c:v>
                </c:pt>
                <c:pt idx="450">
                  <c:v>1.8</c:v>
                </c:pt>
                <c:pt idx="451">
                  <c:v>1.7</c:v>
                </c:pt>
                <c:pt idx="452">
                  <c:v>1.7</c:v>
                </c:pt>
                <c:pt idx="453">
                  <c:v>1.7</c:v>
                </c:pt>
                <c:pt idx="454">
                  <c:v>1.7</c:v>
                </c:pt>
                <c:pt idx="455">
                  <c:v>1.7</c:v>
                </c:pt>
                <c:pt idx="456">
                  <c:v>1.7</c:v>
                </c:pt>
                <c:pt idx="457">
                  <c:v>1.7</c:v>
                </c:pt>
                <c:pt idx="458">
                  <c:v>1.7</c:v>
                </c:pt>
                <c:pt idx="459">
                  <c:v>1.7</c:v>
                </c:pt>
                <c:pt idx="460">
                  <c:v>1.7</c:v>
                </c:pt>
                <c:pt idx="461">
                  <c:v>1.6</c:v>
                </c:pt>
                <c:pt idx="462">
                  <c:v>1.6</c:v>
                </c:pt>
                <c:pt idx="463">
                  <c:v>1.6</c:v>
                </c:pt>
                <c:pt idx="464">
                  <c:v>1.6</c:v>
                </c:pt>
                <c:pt idx="465">
                  <c:v>1.5</c:v>
                </c:pt>
                <c:pt idx="466">
                  <c:v>1.5</c:v>
                </c:pt>
                <c:pt idx="467">
                  <c:v>1.5</c:v>
                </c:pt>
                <c:pt idx="468">
                  <c:v>1.5</c:v>
                </c:pt>
                <c:pt idx="469">
                  <c:v>1.5</c:v>
                </c:pt>
                <c:pt idx="470">
                  <c:v>1.5</c:v>
                </c:pt>
                <c:pt idx="471">
                  <c:v>1.5</c:v>
                </c:pt>
                <c:pt idx="472">
                  <c:v>1.4</c:v>
                </c:pt>
                <c:pt idx="473">
                  <c:v>1.4</c:v>
                </c:pt>
                <c:pt idx="474">
                  <c:v>1.4</c:v>
                </c:pt>
                <c:pt idx="475">
                  <c:v>1.4</c:v>
                </c:pt>
                <c:pt idx="476">
                  <c:v>1.4</c:v>
                </c:pt>
                <c:pt idx="477">
                  <c:v>1.4</c:v>
                </c:pt>
                <c:pt idx="478">
                  <c:v>1.4</c:v>
                </c:pt>
                <c:pt idx="479">
                  <c:v>1.3</c:v>
                </c:pt>
                <c:pt idx="480">
                  <c:v>1.3</c:v>
                </c:pt>
                <c:pt idx="481">
                  <c:v>1.3</c:v>
                </c:pt>
                <c:pt idx="482">
                  <c:v>1.3</c:v>
                </c:pt>
                <c:pt idx="483">
                  <c:v>1.3</c:v>
                </c:pt>
                <c:pt idx="484">
                  <c:v>1.3</c:v>
                </c:pt>
                <c:pt idx="485">
                  <c:v>1.3</c:v>
                </c:pt>
                <c:pt idx="486">
                  <c:v>1.3</c:v>
                </c:pt>
                <c:pt idx="487">
                  <c:v>1.3</c:v>
                </c:pt>
                <c:pt idx="488">
                  <c:v>1.3</c:v>
                </c:pt>
                <c:pt idx="489">
                  <c:v>1.2</c:v>
                </c:pt>
                <c:pt idx="490">
                  <c:v>1.2</c:v>
                </c:pt>
                <c:pt idx="491">
                  <c:v>1.2</c:v>
                </c:pt>
                <c:pt idx="492">
                  <c:v>1.2</c:v>
                </c:pt>
                <c:pt idx="493">
                  <c:v>1.2</c:v>
                </c:pt>
                <c:pt idx="494">
                  <c:v>1.1000000000000001</c:v>
                </c:pt>
                <c:pt idx="495">
                  <c:v>1.1000000000000001</c:v>
                </c:pt>
                <c:pt idx="496">
                  <c:v>1.1000000000000001</c:v>
                </c:pt>
                <c:pt idx="497">
                  <c:v>1.1000000000000001</c:v>
                </c:pt>
                <c:pt idx="498">
                  <c:v>1.1000000000000001</c:v>
                </c:pt>
                <c:pt idx="499">
                  <c:v>1.1000000000000001</c:v>
                </c:pt>
                <c:pt idx="500">
                  <c:v>1.1000000000000001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0.9</c:v>
                </c:pt>
                <c:pt idx="506">
                  <c:v>0.9</c:v>
                </c:pt>
                <c:pt idx="507">
                  <c:v>0.8</c:v>
                </c:pt>
                <c:pt idx="508">
                  <c:v>0.8</c:v>
                </c:pt>
                <c:pt idx="509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BD6-93E5-7CE92BCB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221181824"/>
        <c:axId val="221183360"/>
      </c:barChart>
      <c:catAx>
        <c:axId val="221181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21183360"/>
        <c:crosses val="autoZero"/>
        <c:auto val="1"/>
        <c:lblAlgn val="ctr"/>
        <c:lblOffset val="100"/>
        <c:noMultiLvlLbl val="0"/>
      </c:catAx>
      <c:valAx>
        <c:axId val="221183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Unemployment Rate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2118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5" fmlaRange="Data!$B$4:$B$84" sel="37" val="14"/>
</file>

<file path=xl/ctrlProps/ctrlProp2.xml><?xml version="1.0" encoding="utf-8"?>
<formControlPr xmlns="http://schemas.microsoft.com/office/spreadsheetml/2009/9/main" objectType="Drop" dropLines="45" dropStyle="combo" dx="16" fmlaLink="$F$5" fmlaRange="Data!$B$4:$B$84" sel="57" val="25"/>
</file>

<file path=xl/ctrlProps/ctrlProp3.xml><?xml version="1.0" encoding="utf-8"?>
<formControlPr xmlns="http://schemas.microsoft.com/office/spreadsheetml/2009/9/main" objectType="Drop" dropLines="45" dropStyle="combo" dx="16" fmlaLink="$O$2" fmlaRange="$U$3:$U$19" sel="17" val="0"/>
</file>

<file path=xl/ctrlProps/ctrlProp4.xml><?xml version="1.0" encoding="utf-8"?>
<formControlPr xmlns="http://schemas.microsoft.com/office/spreadsheetml/2009/9/main" objectType="Drop" dropLines="2" dropStyle="combo" dx="16" fmlaLink="$L$2" fmlaRange="$S$1:$S$2" sel="1" val="0"/>
</file>

<file path=xl/ctrlProps/ctrlProp5.xml><?xml version="1.0" encoding="utf-8"?>
<formControlPr xmlns="http://schemas.microsoft.com/office/spreadsheetml/2009/9/main" objectType="Drop" dropLines="45" dropStyle="combo" dx="16" fmlaLink="$C$5" fmlaRange="'Data 2'!$B$4:$B$513" sel="368" val="336"/>
</file>

<file path=xl/ctrlProps/ctrlProp6.xml><?xml version="1.0" encoding="utf-8"?>
<formControlPr xmlns="http://schemas.microsoft.com/office/spreadsheetml/2009/9/main" objectType="Drop" dropLines="45" dropStyle="combo" dx="16" fmlaLink="$F$5" fmlaRange="'Data 2'!$B$4:$B$513" sel="504" val="465"/>
</file>

<file path=xl/ctrlProps/ctrlProp7.xml><?xml version="1.0" encoding="utf-8"?>
<formControlPr xmlns="http://schemas.microsoft.com/office/spreadsheetml/2009/9/main" objectType="Drop" dropLines="30" dropStyle="combo" dx="16" fmlaLink="$O$2" fmlaRange="$U$6:$U$20" sel="1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2801</xdr:colOff>
      <xdr:row>6</xdr:row>
      <xdr:rowOff>38753</xdr:rowOff>
    </xdr:from>
    <xdr:to>
      <xdr:col>14</xdr:col>
      <xdr:colOff>211977</xdr:colOff>
      <xdr:row>28</xdr:row>
      <xdr:rowOff>16341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33617</xdr:colOff>
      <xdr:row>5</xdr:row>
      <xdr:rowOff>107017</xdr:rowOff>
    </xdr:from>
    <xdr:to>
      <xdr:col>25</xdr:col>
      <xdr:colOff>582706</xdr:colOff>
      <xdr:row>27</xdr:row>
      <xdr:rowOff>22412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403860</xdr:colOff>
          <xdr:row>4</xdr:row>
          <xdr:rowOff>15240</xdr:rowOff>
        </xdr:from>
        <xdr:to>
          <xdr:col>3</xdr:col>
          <xdr:colOff>182880</xdr:colOff>
          <xdr:row>5</xdr:row>
          <xdr:rowOff>22860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22860</xdr:rowOff>
        </xdr:from>
        <xdr:to>
          <xdr:col>6</xdr:col>
          <xdr:colOff>601980</xdr:colOff>
          <xdr:row>5</xdr:row>
          <xdr:rowOff>30480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43038</xdr:colOff>
      <xdr:row>3</xdr:row>
      <xdr:rowOff>33163</xdr:rowOff>
    </xdr:from>
    <xdr:to>
      <xdr:col>14</xdr:col>
      <xdr:colOff>595490</xdr:colOff>
      <xdr:row>71</xdr:row>
      <xdr:rowOff>109363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</xdr:row>
          <xdr:rowOff>15240</xdr:rowOff>
        </xdr:from>
        <xdr:to>
          <xdr:col>14</xdr:col>
          <xdr:colOff>563880</xdr:colOff>
          <xdr:row>1</xdr:row>
          <xdr:rowOff>289560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1</xdr:row>
          <xdr:rowOff>22860</xdr:rowOff>
        </xdr:from>
        <xdr:to>
          <xdr:col>12</xdr:col>
          <xdr:colOff>22860</xdr:colOff>
          <xdr:row>1</xdr:row>
          <xdr:rowOff>289560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28220</xdr:colOff>
      <xdr:row>5</xdr:row>
      <xdr:rowOff>7055</xdr:rowOff>
    </xdr:from>
    <xdr:to>
      <xdr:col>11</xdr:col>
      <xdr:colOff>82020</xdr:colOff>
      <xdr:row>27</xdr:row>
      <xdr:rowOff>135643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169334</xdr:colOff>
      <xdr:row>7</xdr:row>
      <xdr:rowOff>134055</xdr:rowOff>
    </xdr:from>
    <xdr:to>
      <xdr:col>27</xdr:col>
      <xdr:colOff>366890</xdr:colOff>
      <xdr:row>26</xdr:row>
      <xdr:rowOff>35278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3</xdr:row>
          <xdr:rowOff>76200</xdr:rowOff>
        </xdr:from>
        <xdr:to>
          <xdr:col>3</xdr:col>
          <xdr:colOff>419100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68580</xdr:rowOff>
        </xdr:from>
        <xdr:to>
          <xdr:col>7</xdr:col>
          <xdr:colOff>403860</xdr:colOff>
          <xdr:row>5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3</xdr:row>
      <xdr:rowOff>19047</xdr:rowOff>
    </xdr:from>
    <xdr:to>
      <xdr:col>14</xdr:col>
      <xdr:colOff>611189</xdr:colOff>
      <xdr:row>512</xdr:row>
      <xdr:rowOff>148167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</xdr:row>
          <xdr:rowOff>15240</xdr:rowOff>
        </xdr:from>
        <xdr:to>
          <xdr:col>14</xdr:col>
          <xdr:colOff>624840</xdr:colOff>
          <xdr:row>2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3"/>
  <sheetViews>
    <sheetView zoomScale="75" zoomScaleNormal="75" workbookViewId="0">
      <selection activeCell="Z186" sqref="Z186"/>
    </sheetView>
  </sheetViews>
  <sheetFormatPr defaultRowHeight="14.4" x14ac:dyDescent="0.3"/>
  <cols>
    <col min="1" max="1" width="8" style="20" customWidth="1"/>
    <col min="2" max="2" width="25.6640625" customWidth="1"/>
    <col min="3" max="7" width="9.21875" bestFit="1" customWidth="1"/>
  </cols>
  <sheetData>
    <row r="1" spans="1:26" ht="18" x14ac:dyDescent="0.35">
      <c r="B1" s="7" t="s">
        <v>80</v>
      </c>
    </row>
    <row r="2" spans="1:26" ht="21" x14ac:dyDescent="0.4">
      <c r="B2" s="6" t="s">
        <v>81</v>
      </c>
      <c r="O2" s="65"/>
    </row>
    <row r="3" spans="1:26" s="20" customFormat="1" ht="14.25" customHeight="1" x14ac:dyDescent="0.25">
      <c r="B3" s="21"/>
      <c r="C3" s="22">
        <v>39600</v>
      </c>
      <c r="D3" s="22">
        <v>39965</v>
      </c>
      <c r="E3" s="22">
        <v>40330</v>
      </c>
      <c r="F3" s="22">
        <v>40695</v>
      </c>
      <c r="G3" s="22">
        <v>41061</v>
      </c>
      <c r="H3" s="22">
        <v>41426</v>
      </c>
      <c r="I3" s="22">
        <v>41791</v>
      </c>
      <c r="J3" s="22">
        <v>42156</v>
      </c>
      <c r="K3" s="22">
        <v>42522</v>
      </c>
      <c r="L3" s="22">
        <v>42887</v>
      </c>
      <c r="M3" s="22">
        <v>43252</v>
      </c>
      <c r="N3" s="22">
        <v>43617</v>
      </c>
      <c r="O3" s="22">
        <v>43983</v>
      </c>
      <c r="P3" s="22">
        <v>44348</v>
      </c>
      <c r="Q3" s="22">
        <v>44713</v>
      </c>
      <c r="R3" s="22">
        <v>45078</v>
      </c>
      <c r="S3" s="22">
        <v>45170</v>
      </c>
      <c r="T3" s="22">
        <v>45261</v>
      </c>
      <c r="U3" s="22">
        <v>45352</v>
      </c>
      <c r="V3" s="22">
        <v>45444</v>
      </c>
      <c r="W3" s="22">
        <v>45536</v>
      </c>
      <c r="X3" s="22">
        <v>45627</v>
      </c>
      <c r="Y3" s="22">
        <v>45717</v>
      </c>
      <c r="Z3" s="22">
        <v>45809</v>
      </c>
    </row>
    <row r="4" spans="1:26" x14ac:dyDescent="0.3">
      <c r="A4" s="20">
        <v>1</v>
      </c>
      <c r="B4" s="5" t="s">
        <v>1</v>
      </c>
      <c r="C4" s="4">
        <v>3.9342844790315605</v>
      </c>
      <c r="D4" s="4">
        <v>3.674540682414698</v>
      </c>
      <c r="E4" s="4">
        <v>4.606432843058025</v>
      </c>
      <c r="F4" s="4">
        <v>5.2355187778485046</v>
      </c>
      <c r="G4" s="4">
        <v>4.716981132075472</v>
      </c>
      <c r="H4" s="4">
        <v>4.3347832608369581</v>
      </c>
      <c r="I4" s="4">
        <v>3.9</v>
      </c>
      <c r="J4" s="4">
        <v>4.4000000000000004</v>
      </c>
      <c r="K4" s="4">
        <v>3.7</v>
      </c>
      <c r="L4" s="4">
        <v>3.4</v>
      </c>
      <c r="M4" s="4">
        <v>2.5</v>
      </c>
      <c r="N4" s="4">
        <v>2.1</v>
      </c>
      <c r="O4" s="4">
        <v>2.4</v>
      </c>
      <c r="P4" s="4">
        <v>3.4</v>
      </c>
      <c r="Q4" s="4">
        <v>1.8</v>
      </c>
      <c r="R4" s="4">
        <v>1.9</v>
      </c>
      <c r="S4" s="4">
        <v>1.8</v>
      </c>
      <c r="T4" s="4"/>
      <c r="U4" s="4"/>
      <c r="V4" s="4"/>
      <c r="W4" s="4"/>
      <c r="X4" s="4"/>
      <c r="Y4" s="4"/>
      <c r="Z4" s="4"/>
    </row>
    <row r="5" spans="1:26" x14ac:dyDescent="0.3">
      <c r="A5" s="20">
        <v>2</v>
      </c>
      <c r="B5" s="5" t="s">
        <v>2</v>
      </c>
      <c r="C5" s="4">
        <v>6.0140099094481458</v>
      </c>
      <c r="D5" s="4">
        <v>7.0353458481312359</v>
      </c>
      <c r="E5" s="4">
        <v>7.3162887924103552</v>
      </c>
      <c r="F5" s="4">
        <v>6.5398145187080274</v>
      </c>
      <c r="G5" s="4">
        <v>4.6584362139917692</v>
      </c>
      <c r="H5" s="4">
        <v>5.8579335793357927</v>
      </c>
      <c r="I5" s="4">
        <v>5.2</v>
      </c>
      <c r="J5" s="4">
        <v>6</v>
      </c>
      <c r="K5" s="4">
        <v>7</v>
      </c>
      <c r="L5" s="4">
        <v>5.5</v>
      </c>
      <c r="M5" s="4">
        <v>4.2</v>
      </c>
      <c r="N5" s="4">
        <v>4.9000000000000004</v>
      </c>
      <c r="O5" s="4">
        <v>4.3</v>
      </c>
      <c r="P5" s="4">
        <v>3.2</v>
      </c>
      <c r="Q5" s="4">
        <v>3.7</v>
      </c>
      <c r="R5" s="4">
        <v>4.3</v>
      </c>
      <c r="S5" s="4">
        <v>4.4000000000000004</v>
      </c>
      <c r="T5" s="4"/>
      <c r="U5" s="4"/>
      <c r="V5" s="4"/>
      <c r="W5" s="4"/>
      <c r="X5" s="4"/>
      <c r="Y5" s="4"/>
      <c r="Z5" s="4"/>
    </row>
    <row r="6" spans="1:26" x14ac:dyDescent="0.3">
      <c r="A6" s="20">
        <v>3</v>
      </c>
      <c r="B6" s="5" t="s">
        <v>3</v>
      </c>
      <c r="C6" s="4">
        <v>7.1568902610159979</v>
      </c>
      <c r="D6" s="4">
        <v>7.9849991572560262</v>
      </c>
      <c r="E6" s="4">
        <v>8.0003209757663303</v>
      </c>
      <c r="F6" s="4">
        <v>7.6603645510990441</v>
      </c>
      <c r="G6" s="4">
        <v>6.2260969691985029</v>
      </c>
      <c r="H6" s="4">
        <v>6.9010491589466216</v>
      </c>
      <c r="I6" s="4">
        <v>4.4000000000000004</v>
      </c>
      <c r="J6" s="4">
        <v>5.0999999999999996</v>
      </c>
      <c r="K6" s="4">
        <v>6.5</v>
      </c>
      <c r="L6" s="4">
        <v>4.4000000000000004</v>
      </c>
      <c r="M6" s="4">
        <v>4.5999999999999996</v>
      </c>
      <c r="N6" s="4">
        <v>4.0999999999999996</v>
      </c>
      <c r="O6" s="4">
        <v>3.9</v>
      </c>
      <c r="P6" s="4">
        <v>6.1</v>
      </c>
      <c r="Q6" s="4">
        <v>4</v>
      </c>
      <c r="R6" s="4">
        <v>2.6</v>
      </c>
      <c r="S6" s="4">
        <v>4.7</v>
      </c>
      <c r="T6" s="4"/>
      <c r="U6" s="4"/>
      <c r="V6" s="4"/>
      <c r="W6" s="4"/>
      <c r="X6" s="4"/>
      <c r="Y6" s="4"/>
      <c r="Z6" s="4"/>
    </row>
    <row r="7" spans="1:26" x14ac:dyDescent="0.3">
      <c r="A7" s="20">
        <v>4</v>
      </c>
      <c r="B7" s="5" t="s">
        <v>4</v>
      </c>
      <c r="C7" s="4">
        <v>3.1924951986999557</v>
      </c>
      <c r="D7" s="4">
        <v>3.2343568945538816</v>
      </c>
      <c r="E7" s="4">
        <v>3.3112674688094144</v>
      </c>
      <c r="F7" s="4">
        <v>2.9823485123114248</v>
      </c>
      <c r="G7" s="4">
        <v>3.7821238079844841</v>
      </c>
      <c r="H7" s="4">
        <v>3.934702919380785</v>
      </c>
      <c r="I7" s="4">
        <v>5.0999999999999996</v>
      </c>
      <c r="J7" s="4">
        <v>4.9000000000000004</v>
      </c>
      <c r="K7" s="4">
        <v>3.7</v>
      </c>
      <c r="L7" s="4">
        <v>4.5</v>
      </c>
      <c r="M7" s="4">
        <v>3.4</v>
      </c>
      <c r="N7" s="4">
        <v>3.3</v>
      </c>
      <c r="O7" s="4">
        <v>3.5</v>
      </c>
      <c r="P7" s="4">
        <v>5.2</v>
      </c>
      <c r="Q7" s="4">
        <v>2.7</v>
      </c>
      <c r="R7" s="4">
        <v>2.4</v>
      </c>
      <c r="S7" s="4">
        <v>3.2</v>
      </c>
      <c r="T7" s="4"/>
      <c r="U7" s="4"/>
      <c r="V7" s="4"/>
      <c r="W7" s="4"/>
      <c r="X7" s="4"/>
      <c r="Y7" s="4"/>
      <c r="Z7" s="4"/>
    </row>
    <row r="8" spans="1:26" x14ac:dyDescent="0.3">
      <c r="A8" s="20">
        <v>5</v>
      </c>
      <c r="B8" s="5" t="s">
        <v>5</v>
      </c>
      <c r="C8" s="4">
        <v>5.3440104592253634</v>
      </c>
      <c r="D8" s="4">
        <v>4.503590384014986</v>
      </c>
      <c r="E8" s="4">
        <v>5.1545618247298917</v>
      </c>
      <c r="F8" s="4">
        <v>5.186777747917227</v>
      </c>
      <c r="G8" s="4">
        <v>4.8499651081646897</v>
      </c>
      <c r="H8" s="4">
        <v>4.8673225998807395</v>
      </c>
      <c r="I8" s="4">
        <v>6.1</v>
      </c>
      <c r="J8" s="4">
        <v>5.6</v>
      </c>
      <c r="K8" s="4">
        <v>8.3000000000000007</v>
      </c>
      <c r="L8" s="4">
        <v>7.2</v>
      </c>
      <c r="M8" s="4">
        <v>7</v>
      </c>
      <c r="N8" s="4">
        <v>3.7</v>
      </c>
      <c r="O8" s="4">
        <v>4.2</v>
      </c>
      <c r="P8" s="4">
        <v>6.3</v>
      </c>
      <c r="Q8" s="4">
        <v>4</v>
      </c>
      <c r="R8" s="4">
        <v>3.5</v>
      </c>
      <c r="S8" s="4">
        <v>3.3</v>
      </c>
      <c r="T8" s="4"/>
      <c r="U8" s="4"/>
      <c r="V8" s="4"/>
      <c r="W8" s="4"/>
      <c r="X8" s="4"/>
      <c r="Y8" s="4"/>
      <c r="Z8" s="4"/>
    </row>
    <row r="9" spans="1:26" x14ac:dyDescent="0.3">
      <c r="A9" s="20">
        <v>6</v>
      </c>
      <c r="B9" s="5" t="s">
        <v>6</v>
      </c>
      <c r="C9" s="4">
        <v>3.4749516501341318</v>
      </c>
      <c r="D9" s="4">
        <v>3.2351701858701252</v>
      </c>
      <c r="E9" s="4">
        <v>3.5812300355423585</v>
      </c>
      <c r="F9" s="4">
        <v>3.9312930930204431</v>
      </c>
      <c r="G9" s="4">
        <v>4.1740005028916265</v>
      </c>
      <c r="H9" s="4">
        <v>3.7504475474400287</v>
      </c>
      <c r="I9" s="4">
        <v>4.0999999999999996</v>
      </c>
      <c r="J9" s="4">
        <v>3.6</v>
      </c>
      <c r="K9" s="4">
        <v>5.4</v>
      </c>
      <c r="L9" s="4">
        <v>4.5999999999999996</v>
      </c>
      <c r="M9" s="4">
        <v>4.8</v>
      </c>
      <c r="N9" s="4">
        <v>2.6</v>
      </c>
      <c r="O9" s="4">
        <v>2.9</v>
      </c>
      <c r="P9" s="4">
        <v>4.3</v>
      </c>
      <c r="Q9" s="4">
        <v>2.9</v>
      </c>
      <c r="R9" s="4">
        <v>2.4</v>
      </c>
      <c r="S9" s="4">
        <v>2.6</v>
      </c>
      <c r="T9" s="4"/>
      <c r="U9" s="4"/>
      <c r="V9" s="4"/>
      <c r="W9" s="4"/>
      <c r="X9" s="4"/>
      <c r="Y9" s="4"/>
      <c r="Z9" s="4"/>
    </row>
    <row r="10" spans="1:26" x14ac:dyDescent="0.3">
      <c r="A10" s="20">
        <v>7</v>
      </c>
      <c r="B10" s="5" t="s">
        <v>7</v>
      </c>
      <c r="C10" s="4">
        <v>2.6990607590354174</v>
      </c>
      <c r="D10" s="4">
        <v>3.6458333333333335</v>
      </c>
      <c r="E10" s="4">
        <v>2.9883659037335564</v>
      </c>
      <c r="F10" s="4">
        <v>2.3929657935742377</v>
      </c>
      <c r="G10" s="4">
        <v>3.1765392162061832</v>
      </c>
      <c r="H10" s="4">
        <v>3.7443754017570172</v>
      </c>
      <c r="I10" s="4">
        <v>3.6</v>
      </c>
      <c r="J10" s="4">
        <v>4</v>
      </c>
      <c r="K10" s="4">
        <v>3.2</v>
      </c>
      <c r="L10" s="4">
        <v>3.3</v>
      </c>
      <c r="M10" s="4">
        <v>3.3</v>
      </c>
      <c r="N10" s="4">
        <v>2.8</v>
      </c>
      <c r="O10" s="4">
        <v>3.6</v>
      </c>
      <c r="P10" s="4">
        <v>4.4000000000000004</v>
      </c>
      <c r="Q10" s="4">
        <v>2</v>
      </c>
      <c r="R10" s="4">
        <v>2.2000000000000002</v>
      </c>
      <c r="S10" s="4">
        <v>2.1</v>
      </c>
      <c r="T10" s="4"/>
      <c r="U10" s="4"/>
      <c r="V10" s="4"/>
      <c r="W10" s="4"/>
      <c r="X10" s="4"/>
      <c r="Y10" s="4"/>
      <c r="Z10" s="4"/>
    </row>
    <row r="11" spans="1:26" x14ac:dyDescent="0.3">
      <c r="A11" s="20">
        <v>8</v>
      </c>
      <c r="B11" s="5" t="s">
        <v>8</v>
      </c>
      <c r="C11" s="4">
        <v>5</v>
      </c>
      <c r="D11" s="4">
        <v>5.0015581177937047</v>
      </c>
      <c r="E11" s="4">
        <v>6.7347819830191389</v>
      </c>
      <c r="F11" s="4">
        <v>7.3685702139719425</v>
      </c>
      <c r="G11" s="4">
        <v>6.2095552801872502</v>
      </c>
      <c r="H11" s="4">
        <v>6.1439829036997464</v>
      </c>
      <c r="I11" s="4">
        <v>6</v>
      </c>
      <c r="J11" s="4">
        <v>7.3</v>
      </c>
      <c r="K11" s="4">
        <v>5.7</v>
      </c>
      <c r="L11" s="4">
        <v>5.2</v>
      </c>
      <c r="M11" s="4">
        <v>4</v>
      </c>
      <c r="N11" s="4">
        <v>4.4000000000000004</v>
      </c>
      <c r="O11" s="4">
        <v>4.2</v>
      </c>
      <c r="P11" s="4">
        <v>4.0999999999999996</v>
      </c>
      <c r="Q11" s="4">
        <v>3.1</v>
      </c>
      <c r="R11" s="4">
        <v>3.7</v>
      </c>
      <c r="S11" s="4">
        <v>4.2</v>
      </c>
      <c r="T11" s="4"/>
      <c r="U11" s="4"/>
      <c r="V11" s="4"/>
      <c r="W11" s="4"/>
      <c r="X11" s="4"/>
      <c r="Y11" s="4"/>
      <c r="Z11" s="4"/>
    </row>
    <row r="12" spans="1:26" x14ac:dyDescent="0.3">
      <c r="A12" s="20">
        <v>9</v>
      </c>
      <c r="B12" s="5" t="s">
        <v>9</v>
      </c>
      <c r="C12" s="4">
        <v>2.5226884715607869</v>
      </c>
      <c r="D12" s="4">
        <v>3.0844770340568659</v>
      </c>
      <c r="E12" s="4">
        <v>3.5079836147801373</v>
      </c>
      <c r="F12" s="4">
        <v>3.0209180051240367</v>
      </c>
      <c r="G12" s="4">
        <v>3.1367914748932288</v>
      </c>
      <c r="H12" s="4">
        <v>3.2180904522613067</v>
      </c>
      <c r="I12" s="4">
        <v>4.4000000000000004</v>
      </c>
      <c r="J12" s="4">
        <v>4</v>
      </c>
      <c r="K12" s="4">
        <v>3.9</v>
      </c>
      <c r="L12" s="4">
        <v>4</v>
      </c>
      <c r="M12" s="4">
        <v>3.9</v>
      </c>
      <c r="N12" s="4">
        <v>2.9</v>
      </c>
      <c r="O12" s="4">
        <v>3.7</v>
      </c>
      <c r="P12" s="4">
        <v>4.5999999999999996</v>
      </c>
      <c r="Q12" s="4">
        <v>2.8</v>
      </c>
      <c r="R12" s="4">
        <v>2.5</v>
      </c>
      <c r="S12" s="4">
        <v>3.1</v>
      </c>
      <c r="T12" s="4"/>
      <c r="U12" s="4"/>
      <c r="V12" s="4"/>
      <c r="W12" s="4"/>
      <c r="X12" s="4"/>
      <c r="Y12" s="4"/>
      <c r="Z12" s="4"/>
    </row>
    <row r="13" spans="1:26" x14ac:dyDescent="0.3">
      <c r="A13" s="20">
        <v>10</v>
      </c>
      <c r="B13" s="5" t="s">
        <v>10</v>
      </c>
      <c r="C13" s="4">
        <v>7.254426308683577</v>
      </c>
      <c r="D13" s="4">
        <v>8.5178119870458264</v>
      </c>
      <c r="E13" s="4">
        <v>8.2414261973107727</v>
      </c>
      <c r="F13" s="4">
        <v>7.4579023848192154</v>
      </c>
      <c r="G13" s="4">
        <v>9.0640583866618147</v>
      </c>
      <c r="H13" s="4">
        <v>8.9471770633148076</v>
      </c>
      <c r="I13" s="4">
        <v>9.3000000000000007</v>
      </c>
      <c r="J13" s="4">
        <v>9.9</v>
      </c>
      <c r="K13" s="4">
        <v>10</v>
      </c>
      <c r="L13" s="4">
        <v>11.3</v>
      </c>
      <c r="M13" s="4">
        <v>10.9</v>
      </c>
      <c r="N13" s="4">
        <v>8.6</v>
      </c>
      <c r="O13" s="4">
        <v>9.6</v>
      </c>
      <c r="P13" s="4">
        <v>10.7</v>
      </c>
      <c r="Q13" s="4">
        <v>6.7</v>
      </c>
      <c r="R13" s="4">
        <v>6.3</v>
      </c>
      <c r="S13" s="4">
        <v>5.9</v>
      </c>
      <c r="T13" s="4"/>
      <c r="U13" s="4"/>
      <c r="V13" s="4"/>
      <c r="W13" s="4"/>
      <c r="X13" s="4"/>
      <c r="Y13" s="4"/>
      <c r="Z13" s="4"/>
    </row>
    <row r="14" spans="1:26" x14ac:dyDescent="0.3">
      <c r="A14" s="20">
        <v>11</v>
      </c>
      <c r="B14" s="5" t="s">
        <v>11</v>
      </c>
      <c r="C14" s="4">
        <v>3.5087719298245612</v>
      </c>
      <c r="D14" s="4">
        <v>3.9793873461208129</v>
      </c>
      <c r="E14" s="4">
        <v>4.6330935251798557</v>
      </c>
      <c r="F14" s="4">
        <v>3.9868023095958209</v>
      </c>
      <c r="G14" s="4">
        <v>3.0367045154475836</v>
      </c>
      <c r="H14" s="4">
        <v>4.0288969158099475</v>
      </c>
      <c r="I14" s="4">
        <v>3.6</v>
      </c>
      <c r="J14" s="4">
        <v>4.4000000000000004</v>
      </c>
      <c r="K14" s="4">
        <v>5.0999999999999996</v>
      </c>
      <c r="L14" s="4">
        <v>4.0999999999999996</v>
      </c>
      <c r="M14" s="4">
        <v>3.3</v>
      </c>
      <c r="N14" s="4">
        <v>4.0999999999999996</v>
      </c>
      <c r="O14" s="4">
        <v>3.1</v>
      </c>
      <c r="P14" s="4">
        <v>2.5</v>
      </c>
      <c r="Q14" s="4">
        <v>2.8</v>
      </c>
      <c r="R14" s="4">
        <v>3.7</v>
      </c>
      <c r="S14" s="4">
        <v>2.9</v>
      </c>
      <c r="T14" s="4"/>
      <c r="U14" s="4"/>
      <c r="V14" s="4"/>
      <c r="W14" s="4"/>
      <c r="X14" s="4"/>
      <c r="Y14" s="4"/>
      <c r="Z14" s="4"/>
    </row>
    <row r="15" spans="1:26" x14ac:dyDescent="0.3">
      <c r="A15" s="20">
        <v>12</v>
      </c>
      <c r="B15" s="5" t="s">
        <v>12</v>
      </c>
      <c r="C15" s="4">
        <v>3.9867109634551494</v>
      </c>
      <c r="D15" s="4">
        <v>3.7801890094504729</v>
      </c>
      <c r="E15" s="4">
        <v>5.6936431767940912</v>
      </c>
      <c r="F15" s="4">
        <v>6.4805477416273014</v>
      </c>
      <c r="G15" s="4">
        <v>5.2862300154718929</v>
      </c>
      <c r="H15" s="4">
        <v>4.974974974974975</v>
      </c>
      <c r="I15" s="4">
        <v>6</v>
      </c>
      <c r="J15" s="4">
        <v>6.4</v>
      </c>
      <c r="K15" s="4">
        <v>4.2</v>
      </c>
      <c r="L15" s="4">
        <v>6.1</v>
      </c>
      <c r="M15" s="4">
        <v>5.0999999999999996</v>
      </c>
      <c r="N15" s="4">
        <v>3.9</v>
      </c>
      <c r="O15" s="4">
        <v>4.9000000000000004</v>
      </c>
      <c r="P15" s="4">
        <v>4.5</v>
      </c>
      <c r="Q15" s="4">
        <v>2</v>
      </c>
      <c r="R15" s="4">
        <v>1.7</v>
      </c>
      <c r="S15" s="4">
        <v>1.3</v>
      </c>
      <c r="T15" s="4"/>
      <c r="U15" s="4"/>
      <c r="V15" s="4"/>
      <c r="W15" s="4"/>
      <c r="X15" s="4"/>
      <c r="Y15" s="4"/>
      <c r="Z15" s="4"/>
    </row>
    <row r="16" spans="1:26" x14ac:dyDescent="0.3">
      <c r="A16" s="20">
        <v>13</v>
      </c>
      <c r="B16" s="5" t="s">
        <v>13</v>
      </c>
      <c r="C16" s="4">
        <v>4.8022079116835332</v>
      </c>
      <c r="D16" s="4">
        <v>4.3137137913546733</v>
      </c>
      <c r="E16" s="4">
        <v>5.9799426934097424</v>
      </c>
      <c r="F16" s="4">
        <v>5.0383158636483749</v>
      </c>
      <c r="G16" s="4">
        <v>5.0259216589861753</v>
      </c>
      <c r="H16" s="4">
        <v>5.7632091173234787</v>
      </c>
      <c r="I16" s="4">
        <v>5.8</v>
      </c>
      <c r="J16" s="4">
        <v>6.8</v>
      </c>
      <c r="K16" s="4">
        <v>7</v>
      </c>
      <c r="L16" s="4">
        <v>6.2</v>
      </c>
      <c r="M16" s="4">
        <v>6.7</v>
      </c>
      <c r="N16" s="4">
        <v>4.9000000000000004</v>
      </c>
      <c r="O16" s="4">
        <v>6.8</v>
      </c>
      <c r="P16" s="4">
        <v>6.1</v>
      </c>
      <c r="Q16" s="4">
        <v>5.7</v>
      </c>
      <c r="R16" s="4">
        <v>3.8</v>
      </c>
      <c r="S16" s="4">
        <v>3.5</v>
      </c>
      <c r="T16" s="4"/>
      <c r="U16" s="4"/>
      <c r="V16" s="4"/>
      <c r="W16" s="4"/>
      <c r="X16" s="4"/>
      <c r="Y16" s="4"/>
      <c r="Z16" s="4"/>
    </row>
    <row r="17" spans="1:26" x14ac:dyDescent="0.3">
      <c r="A17" s="20">
        <v>14</v>
      </c>
      <c r="B17" s="5" t="s">
        <v>14</v>
      </c>
      <c r="C17" s="4">
        <v>5.3619063109954457</v>
      </c>
      <c r="D17" s="4">
        <v>4.9091821214992715</v>
      </c>
      <c r="E17" s="4">
        <v>6.456843473937818</v>
      </c>
      <c r="F17" s="4">
        <v>5.334263257293764</v>
      </c>
      <c r="G17" s="4">
        <v>5.3588590320224503</v>
      </c>
      <c r="H17" s="4">
        <v>5.798716751513691</v>
      </c>
      <c r="I17" s="4">
        <v>6.7</v>
      </c>
      <c r="J17" s="4">
        <v>7.9</v>
      </c>
      <c r="K17" s="4">
        <v>8</v>
      </c>
      <c r="L17" s="4">
        <v>6.7</v>
      </c>
      <c r="M17" s="4">
        <v>6.9</v>
      </c>
      <c r="N17" s="4">
        <v>5.3</v>
      </c>
      <c r="O17" s="4">
        <v>7.6</v>
      </c>
      <c r="P17" s="4">
        <v>6.9</v>
      </c>
      <c r="Q17" s="4">
        <v>6.2</v>
      </c>
      <c r="R17" s="4">
        <v>4.5</v>
      </c>
      <c r="S17" s="4">
        <v>4.5999999999999996</v>
      </c>
      <c r="T17" s="4"/>
      <c r="U17" s="4"/>
      <c r="V17" s="4"/>
      <c r="W17" s="4"/>
      <c r="X17" s="4"/>
      <c r="Y17" s="4"/>
      <c r="Z17" s="4"/>
    </row>
    <row r="18" spans="1:26" x14ac:dyDescent="0.3">
      <c r="A18" s="20">
        <v>15</v>
      </c>
      <c r="B18" s="5" t="s">
        <v>15</v>
      </c>
      <c r="C18" s="4">
        <v>8.9605734767025087</v>
      </c>
      <c r="D18" s="4">
        <v>9.4760312151616493</v>
      </c>
      <c r="E18" s="4">
        <v>10.388639760837071</v>
      </c>
      <c r="F18" s="4">
        <v>8.7406350338922572</v>
      </c>
      <c r="G18" s="4">
        <v>8.3290488431876604</v>
      </c>
      <c r="H18" s="4">
        <v>10.696248196248197</v>
      </c>
      <c r="I18" s="4">
        <v>7.4</v>
      </c>
      <c r="J18" s="4">
        <v>9</v>
      </c>
      <c r="K18" s="4">
        <v>12.1</v>
      </c>
      <c r="L18" s="4">
        <v>7.8</v>
      </c>
      <c r="M18" s="4">
        <v>7.4</v>
      </c>
      <c r="N18" s="4">
        <v>7.3</v>
      </c>
      <c r="O18" s="4">
        <v>7.2</v>
      </c>
      <c r="P18" s="4">
        <v>10.9</v>
      </c>
      <c r="Q18" s="4">
        <v>7.5</v>
      </c>
      <c r="R18" s="4">
        <v>5.6</v>
      </c>
      <c r="S18" s="4">
        <v>9</v>
      </c>
      <c r="T18" s="4"/>
      <c r="U18" s="4"/>
      <c r="V18" s="4"/>
      <c r="W18" s="4"/>
      <c r="X18" s="4"/>
      <c r="Y18" s="4"/>
      <c r="Z18" s="4"/>
    </row>
    <row r="19" spans="1:26" x14ac:dyDescent="0.3">
      <c r="A19" s="20">
        <v>16</v>
      </c>
      <c r="B19" s="5" t="s">
        <v>16</v>
      </c>
      <c r="C19" s="4">
        <v>2.770780856423174</v>
      </c>
      <c r="D19" s="4">
        <v>4.5982819605861547</v>
      </c>
      <c r="E19" s="4">
        <v>4.6575800652228443</v>
      </c>
      <c r="F19" s="4">
        <v>5.272407732864675</v>
      </c>
      <c r="G19" s="4">
        <v>5.0808691390295699</v>
      </c>
      <c r="H19" s="4">
        <v>6.1626181363742871</v>
      </c>
      <c r="I19" s="4">
        <v>7.3</v>
      </c>
      <c r="J19" s="4">
        <v>5.7</v>
      </c>
      <c r="K19" s="4">
        <v>3.7</v>
      </c>
      <c r="L19" s="4">
        <v>4.2</v>
      </c>
      <c r="M19" s="4">
        <v>3</v>
      </c>
      <c r="N19" s="4">
        <v>2.7</v>
      </c>
      <c r="O19" s="4">
        <v>2.7</v>
      </c>
      <c r="P19" s="4">
        <v>3.4</v>
      </c>
      <c r="Q19" s="4">
        <v>2.5</v>
      </c>
      <c r="R19" s="4">
        <v>1.9</v>
      </c>
      <c r="S19" s="4">
        <v>1.9</v>
      </c>
      <c r="T19" s="4"/>
      <c r="U19" s="4"/>
      <c r="V19" s="4"/>
      <c r="W19" s="4"/>
      <c r="X19" s="4"/>
      <c r="Y19" s="4"/>
      <c r="Z19" s="4"/>
    </row>
    <row r="20" spans="1:26" x14ac:dyDescent="0.3">
      <c r="A20" s="20">
        <v>17</v>
      </c>
      <c r="B20" s="5" t="s">
        <v>17</v>
      </c>
      <c r="C20" s="4">
        <v>2.3273354164421938</v>
      </c>
      <c r="D20" s="4">
        <v>2.999577524292353</v>
      </c>
      <c r="E20" s="4">
        <v>3.2406921866806502</v>
      </c>
      <c r="F20" s="4">
        <v>3.7896283854713415</v>
      </c>
      <c r="G20" s="4">
        <v>3.1864754098360657</v>
      </c>
      <c r="H20" s="4">
        <v>3.4087569791360566</v>
      </c>
      <c r="I20" s="4">
        <v>4.7</v>
      </c>
      <c r="J20" s="4">
        <v>3.7</v>
      </c>
      <c r="K20" s="4">
        <v>2.8</v>
      </c>
      <c r="L20" s="4">
        <v>3.3</v>
      </c>
      <c r="M20" s="4">
        <v>2.6</v>
      </c>
      <c r="N20" s="4">
        <v>2.5</v>
      </c>
      <c r="O20" s="4">
        <v>2.6</v>
      </c>
      <c r="P20" s="4">
        <v>3</v>
      </c>
      <c r="Q20" s="4">
        <v>2.2999999999999998</v>
      </c>
      <c r="R20" s="4">
        <v>1.8</v>
      </c>
      <c r="S20" s="4">
        <v>1.6</v>
      </c>
      <c r="T20" s="4"/>
      <c r="U20" s="4"/>
      <c r="V20" s="4"/>
      <c r="W20" s="4"/>
      <c r="X20" s="4"/>
      <c r="Y20" s="4"/>
      <c r="Z20" s="4"/>
    </row>
    <row r="21" spans="1:26" x14ac:dyDescent="0.3">
      <c r="A21" s="20">
        <v>18</v>
      </c>
      <c r="B21" s="5" t="s">
        <v>18</v>
      </c>
      <c r="C21" s="4">
        <v>6.201425816630632</v>
      </c>
      <c r="D21" s="4">
        <v>5.9618058511392977</v>
      </c>
      <c r="E21" s="4">
        <v>5.7164996805285559</v>
      </c>
      <c r="F21" s="4">
        <v>5.2442538546631523</v>
      </c>
      <c r="G21" s="4">
        <v>6.6299873337555413</v>
      </c>
      <c r="H21" s="4">
        <v>6.5912349362576048</v>
      </c>
      <c r="I21" s="4">
        <v>8.3000000000000007</v>
      </c>
      <c r="J21" s="4">
        <v>7.8</v>
      </c>
      <c r="K21" s="4">
        <v>6.3</v>
      </c>
      <c r="L21" s="4">
        <v>6.9</v>
      </c>
      <c r="M21" s="4">
        <v>5.9</v>
      </c>
      <c r="N21" s="4">
        <v>5.2</v>
      </c>
      <c r="O21" s="4">
        <v>5.7</v>
      </c>
      <c r="P21" s="4">
        <v>7.6</v>
      </c>
      <c r="Q21" s="4">
        <v>4.7</v>
      </c>
      <c r="R21" s="4">
        <v>4</v>
      </c>
      <c r="S21" s="4">
        <v>5.0999999999999996</v>
      </c>
      <c r="T21" s="4"/>
      <c r="U21" s="4"/>
      <c r="V21" s="4"/>
      <c r="W21" s="4"/>
      <c r="X21" s="4"/>
      <c r="Y21" s="4"/>
      <c r="Z21" s="4"/>
    </row>
    <row r="22" spans="1:26" x14ac:dyDescent="0.3">
      <c r="A22" s="20">
        <v>19</v>
      </c>
      <c r="B22" s="5" t="s">
        <v>19</v>
      </c>
      <c r="C22" s="4">
        <v>5.7926367355184087</v>
      </c>
      <c r="D22" s="4">
        <v>4.8699230806917839</v>
      </c>
      <c r="E22" s="4">
        <v>5.2324212311025287</v>
      </c>
      <c r="F22" s="4">
        <v>5.5293125263601857</v>
      </c>
      <c r="G22" s="4">
        <v>5.4014982257852537</v>
      </c>
      <c r="H22" s="4">
        <v>4.8853532990173143</v>
      </c>
      <c r="I22" s="4">
        <v>6.6</v>
      </c>
      <c r="J22" s="4">
        <v>6</v>
      </c>
      <c r="K22" s="4">
        <v>9</v>
      </c>
      <c r="L22" s="4">
        <v>8.1999999999999993</v>
      </c>
      <c r="M22" s="4">
        <v>8.1</v>
      </c>
      <c r="N22" s="4">
        <v>4.7</v>
      </c>
      <c r="O22" s="4">
        <v>5.2</v>
      </c>
      <c r="P22" s="4">
        <v>6.8</v>
      </c>
      <c r="Q22" s="4">
        <v>5.0999999999999996</v>
      </c>
      <c r="R22" s="4">
        <v>4.5999999999999996</v>
      </c>
      <c r="S22" s="4">
        <v>5</v>
      </c>
      <c r="T22" s="4"/>
      <c r="U22" s="4"/>
      <c r="V22" s="4"/>
      <c r="W22" s="4"/>
      <c r="X22" s="4"/>
      <c r="Y22" s="4"/>
      <c r="Z22" s="4"/>
    </row>
    <row r="23" spans="1:26" x14ac:dyDescent="0.3">
      <c r="A23" s="20">
        <v>20</v>
      </c>
      <c r="B23" s="5" t="s">
        <v>20</v>
      </c>
      <c r="C23" s="4">
        <v>4.8245483052112892</v>
      </c>
      <c r="D23" s="4">
        <v>4.7846959983607036</v>
      </c>
      <c r="E23" s="4">
        <v>4.6760117161814811</v>
      </c>
      <c r="F23" s="4">
        <v>5.9681679462440647</v>
      </c>
      <c r="G23" s="4">
        <v>7.0128906357364702</v>
      </c>
      <c r="H23" s="4">
        <v>6.7232123090546825</v>
      </c>
      <c r="I23" s="4">
        <v>7.2</v>
      </c>
      <c r="J23" s="4">
        <v>7.8</v>
      </c>
      <c r="K23" s="4">
        <v>6</v>
      </c>
      <c r="L23" s="4">
        <v>6.6</v>
      </c>
      <c r="M23" s="4">
        <v>6.6</v>
      </c>
      <c r="N23" s="4">
        <v>5.3</v>
      </c>
      <c r="O23" s="4">
        <v>6.3</v>
      </c>
      <c r="P23" s="4">
        <v>6.3</v>
      </c>
      <c r="Q23" s="4">
        <v>4.5999999999999996</v>
      </c>
      <c r="R23" s="4">
        <v>3.5</v>
      </c>
      <c r="S23" s="4">
        <v>4</v>
      </c>
      <c r="T23" s="4"/>
      <c r="U23" s="4"/>
      <c r="V23" s="4"/>
      <c r="W23" s="4"/>
      <c r="X23" s="4"/>
      <c r="Y23" s="4"/>
      <c r="Z23" s="4"/>
    </row>
    <row r="24" spans="1:26" x14ac:dyDescent="0.3">
      <c r="A24" s="20">
        <v>21</v>
      </c>
      <c r="B24" s="5" t="s">
        <v>21</v>
      </c>
      <c r="C24" s="4">
        <v>4.2743706707214058</v>
      </c>
      <c r="D24" s="4">
        <v>4.6445813217912431</v>
      </c>
      <c r="E24" s="4">
        <v>4.9070507452687995</v>
      </c>
      <c r="F24" s="4">
        <v>4.2359335038363168</v>
      </c>
      <c r="G24" s="4">
        <v>3.671274961597542</v>
      </c>
      <c r="H24" s="4">
        <v>4.4940187520206916</v>
      </c>
      <c r="I24" s="4">
        <v>3.6</v>
      </c>
      <c r="J24" s="4">
        <v>4.2</v>
      </c>
      <c r="K24" s="4">
        <v>4.5</v>
      </c>
      <c r="L24" s="4">
        <v>3.8</v>
      </c>
      <c r="M24" s="4">
        <v>3.3</v>
      </c>
      <c r="N24" s="4">
        <v>4.2</v>
      </c>
      <c r="O24" s="4">
        <v>3.4</v>
      </c>
      <c r="P24" s="4">
        <v>2.8</v>
      </c>
      <c r="Q24" s="4">
        <v>2.8</v>
      </c>
      <c r="R24" s="4">
        <v>3.5</v>
      </c>
      <c r="S24" s="4">
        <v>3.3</v>
      </c>
      <c r="T24" s="4"/>
      <c r="U24" s="4"/>
      <c r="V24" s="4"/>
      <c r="W24" s="4"/>
      <c r="X24" s="4"/>
      <c r="Y24" s="4"/>
      <c r="Z24" s="4"/>
    </row>
    <row r="25" spans="1:26" x14ac:dyDescent="0.3">
      <c r="A25" s="20">
        <v>22</v>
      </c>
      <c r="B25" s="5" t="s">
        <v>22</v>
      </c>
      <c r="C25" s="4">
        <v>3.7370385732061382</v>
      </c>
      <c r="D25" s="4">
        <v>5.0190958227061886</v>
      </c>
      <c r="E25" s="4">
        <v>4.2018776286149553</v>
      </c>
      <c r="F25" s="4">
        <v>3.3091038479133839</v>
      </c>
      <c r="G25" s="4">
        <v>4.0235382435917613</v>
      </c>
      <c r="H25" s="4">
        <v>5.0411535215918404</v>
      </c>
      <c r="I25" s="4">
        <v>4.9000000000000004</v>
      </c>
      <c r="J25" s="4">
        <v>5.0999999999999996</v>
      </c>
      <c r="K25" s="4">
        <v>4.0999999999999996</v>
      </c>
      <c r="L25" s="4">
        <v>4</v>
      </c>
      <c r="M25" s="4">
        <v>3.7</v>
      </c>
      <c r="N25" s="4">
        <v>3.1</v>
      </c>
      <c r="O25" s="4">
        <v>4.2</v>
      </c>
      <c r="P25" s="4">
        <v>5.2</v>
      </c>
      <c r="Q25" s="4">
        <v>2.6</v>
      </c>
      <c r="R25" s="4">
        <v>3.4</v>
      </c>
      <c r="S25" s="4">
        <v>2.8</v>
      </c>
      <c r="T25" s="4"/>
      <c r="U25" s="4"/>
      <c r="V25" s="4"/>
      <c r="W25" s="4"/>
      <c r="X25" s="4"/>
      <c r="Y25" s="4"/>
      <c r="Z25" s="4"/>
    </row>
    <row r="26" spans="1:26" x14ac:dyDescent="0.3">
      <c r="A26" s="20">
        <v>23</v>
      </c>
      <c r="B26" s="5" t="s">
        <v>23</v>
      </c>
      <c r="C26" s="4">
        <v>4.4648483211810248</v>
      </c>
      <c r="D26" s="4">
        <v>6.4114832535885169</v>
      </c>
      <c r="E26" s="4">
        <v>6.9466044582685331</v>
      </c>
      <c r="F26" s="4">
        <v>7.0131442407471463</v>
      </c>
      <c r="G26" s="4">
        <v>5.8490884537474672</v>
      </c>
      <c r="H26" s="4">
        <v>6.5466580561834036</v>
      </c>
      <c r="I26" s="4">
        <v>8</v>
      </c>
      <c r="J26" s="4">
        <v>6.3</v>
      </c>
      <c r="K26" s="4">
        <v>4.9000000000000004</v>
      </c>
      <c r="L26" s="4">
        <v>5.6</v>
      </c>
      <c r="M26" s="4">
        <v>4.0999999999999996</v>
      </c>
      <c r="N26" s="4">
        <v>4.5</v>
      </c>
      <c r="O26" s="4">
        <v>4.4000000000000004</v>
      </c>
      <c r="P26" s="4">
        <v>4.5999999999999996</v>
      </c>
      <c r="Q26" s="4">
        <v>3.9</v>
      </c>
      <c r="R26" s="4">
        <v>3.1</v>
      </c>
      <c r="S26" s="4">
        <v>2.9</v>
      </c>
      <c r="T26" s="4"/>
      <c r="U26" s="4"/>
      <c r="V26" s="4"/>
      <c r="W26" s="4"/>
      <c r="X26" s="4"/>
      <c r="Y26" s="4"/>
      <c r="Z26" s="4"/>
    </row>
    <row r="27" spans="1:26" x14ac:dyDescent="0.3">
      <c r="A27" s="20">
        <v>24</v>
      </c>
      <c r="B27" s="5" t="s">
        <v>24</v>
      </c>
      <c r="C27" s="4">
        <v>2.3633195382269658</v>
      </c>
      <c r="D27" s="4">
        <v>3.5655399835119539</v>
      </c>
      <c r="E27" s="4">
        <v>4.0126932132255089</v>
      </c>
      <c r="F27" s="4">
        <v>4.5077348632312262</v>
      </c>
      <c r="G27" s="4">
        <v>3.8903890389038902</v>
      </c>
      <c r="H27" s="4">
        <v>4.4871794871794872</v>
      </c>
      <c r="I27" s="4">
        <v>3.1</v>
      </c>
      <c r="J27" s="4">
        <v>4</v>
      </c>
      <c r="K27" s="4">
        <v>3.7</v>
      </c>
      <c r="L27" s="4">
        <v>3.2</v>
      </c>
      <c r="M27" s="4">
        <v>3.1</v>
      </c>
      <c r="N27" s="4">
        <v>3</v>
      </c>
      <c r="O27" s="4">
        <v>2.4</v>
      </c>
      <c r="P27" s="4">
        <v>3.3</v>
      </c>
      <c r="Q27" s="4">
        <v>1.9</v>
      </c>
      <c r="R27" s="4">
        <v>1.8</v>
      </c>
      <c r="S27" s="4">
        <v>2.8</v>
      </c>
      <c r="T27" s="4"/>
      <c r="U27" s="4"/>
      <c r="V27" s="4"/>
      <c r="W27" s="4"/>
      <c r="X27" s="4"/>
      <c r="Y27" s="4"/>
      <c r="Z27" s="4"/>
    </row>
    <row r="28" spans="1:26" x14ac:dyDescent="0.3">
      <c r="A28" s="20">
        <v>25</v>
      </c>
      <c r="B28" s="5" t="s">
        <v>25</v>
      </c>
      <c r="C28" s="4">
        <v>5.7607726140313105</v>
      </c>
      <c r="D28" s="4">
        <v>6.2678283818135947</v>
      </c>
      <c r="E28" s="4">
        <v>6.3596705725855349</v>
      </c>
      <c r="F28" s="4">
        <v>5.4327156120660725</v>
      </c>
      <c r="G28" s="4">
        <v>4.9049300191752829</v>
      </c>
      <c r="H28" s="4">
        <v>6.3499556277260627</v>
      </c>
      <c r="I28" s="4">
        <v>6.8</v>
      </c>
      <c r="J28" s="4">
        <v>7.1</v>
      </c>
      <c r="K28" s="4">
        <v>7.2</v>
      </c>
      <c r="L28" s="4">
        <v>4.3</v>
      </c>
      <c r="M28" s="4">
        <v>7.5</v>
      </c>
      <c r="N28" s="4">
        <v>3.6</v>
      </c>
      <c r="O28" s="4">
        <v>5.3</v>
      </c>
      <c r="P28" s="4">
        <v>4.8</v>
      </c>
      <c r="Q28" s="4">
        <v>4.0999999999999996</v>
      </c>
      <c r="R28" s="4">
        <v>3.3</v>
      </c>
      <c r="S28" s="4">
        <v>3.1</v>
      </c>
      <c r="T28" s="4"/>
      <c r="U28" s="4"/>
      <c r="V28" s="4"/>
      <c r="W28" s="4"/>
      <c r="X28" s="4"/>
      <c r="Y28" s="4"/>
      <c r="Z28" s="4"/>
    </row>
    <row r="29" spans="1:26" x14ac:dyDescent="0.3">
      <c r="A29" s="20">
        <v>26</v>
      </c>
      <c r="B29" s="5" t="s">
        <v>26</v>
      </c>
      <c r="C29" s="4">
        <v>9.4461533705346792</v>
      </c>
      <c r="D29" s="4">
        <v>8.8304841028918357</v>
      </c>
      <c r="E29" s="4">
        <v>10.922538669285538</v>
      </c>
      <c r="F29" s="4">
        <v>8.8069387049636259</v>
      </c>
      <c r="G29" s="4">
        <v>8.6207162585443378</v>
      </c>
      <c r="H29" s="4">
        <v>9.1971575446023586</v>
      </c>
      <c r="I29" s="4">
        <v>11.2</v>
      </c>
      <c r="J29" s="4">
        <v>12.3</v>
      </c>
      <c r="K29" s="4">
        <v>12.4</v>
      </c>
      <c r="L29" s="4">
        <v>10.199999999999999</v>
      </c>
      <c r="M29" s="4">
        <v>10</v>
      </c>
      <c r="N29" s="4">
        <v>7.7</v>
      </c>
      <c r="O29" s="4">
        <v>10.4</v>
      </c>
      <c r="P29" s="4">
        <v>9</v>
      </c>
      <c r="Q29" s="4">
        <v>8.6</v>
      </c>
      <c r="R29" s="4">
        <v>6.5</v>
      </c>
      <c r="S29" s="4">
        <v>6.4</v>
      </c>
      <c r="T29" s="4"/>
      <c r="U29" s="4"/>
      <c r="V29" s="4"/>
      <c r="W29" s="4"/>
      <c r="X29" s="4"/>
      <c r="Y29" s="4"/>
      <c r="Z29" s="4"/>
    </row>
    <row r="30" spans="1:26" x14ac:dyDescent="0.3">
      <c r="A30" s="20">
        <v>27</v>
      </c>
      <c r="B30" s="5" t="s">
        <v>27</v>
      </c>
      <c r="C30" s="4">
        <v>4.231064650892673</v>
      </c>
      <c r="D30" s="4">
        <v>5.6264167236354474</v>
      </c>
      <c r="E30" s="4">
        <v>5.8862918057961178</v>
      </c>
      <c r="F30" s="4">
        <v>6.3961540867296325</v>
      </c>
      <c r="G30" s="4">
        <v>5.8462557638834411</v>
      </c>
      <c r="H30" s="4">
        <v>6.9044764188649079</v>
      </c>
      <c r="I30" s="4">
        <v>6.2</v>
      </c>
      <c r="J30" s="4">
        <v>8.1999999999999993</v>
      </c>
      <c r="K30" s="4">
        <v>5.9</v>
      </c>
      <c r="L30" s="4">
        <v>6.2</v>
      </c>
      <c r="M30" s="4">
        <v>6.6</v>
      </c>
      <c r="N30" s="4">
        <v>6.7</v>
      </c>
      <c r="O30" s="4">
        <v>4.0999999999999996</v>
      </c>
      <c r="P30" s="4">
        <v>4.2</v>
      </c>
      <c r="Q30" s="4">
        <v>2.8</v>
      </c>
      <c r="R30" s="4">
        <v>3.2</v>
      </c>
      <c r="S30" s="4">
        <v>4.0999999999999996</v>
      </c>
      <c r="T30" s="4"/>
      <c r="U30" s="4"/>
      <c r="V30" s="4"/>
      <c r="W30" s="4"/>
      <c r="X30" s="4"/>
      <c r="Y30" s="4"/>
      <c r="Z30" s="4"/>
    </row>
    <row r="31" spans="1:26" x14ac:dyDescent="0.3">
      <c r="A31" s="20">
        <v>28</v>
      </c>
      <c r="B31" s="5" t="s">
        <v>28</v>
      </c>
      <c r="C31" s="4">
        <v>5.3758038585209</v>
      </c>
      <c r="D31" s="4">
        <v>5.7195306313440355</v>
      </c>
      <c r="E31" s="4">
        <v>8.0304592159079569</v>
      </c>
      <c r="F31" s="4">
        <v>8.6849772481749437</v>
      </c>
      <c r="G31" s="4">
        <v>7.9905843432897541</v>
      </c>
      <c r="H31" s="4">
        <v>7.4364354480375221</v>
      </c>
      <c r="I31" s="4">
        <v>7.7</v>
      </c>
      <c r="J31" s="4">
        <v>8</v>
      </c>
      <c r="K31" s="4">
        <v>4.9000000000000004</v>
      </c>
      <c r="L31" s="4">
        <v>7.2</v>
      </c>
      <c r="M31" s="4">
        <v>6.5</v>
      </c>
      <c r="N31" s="4">
        <v>4.8</v>
      </c>
      <c r="O31" s="4">
        <v>6.1</v>
      </c>
      <c r="P31" s="4">
        <v>5.8</v>
      </c>
      <c r="Q31" s="4">
        <v>2.5</v>
      </c>
      <c r="R31" s="4">
        <v>2.4</v>
      </c>
      <c r="S31" s="4">
        <v>2</v>
      </c>
      <c r="T31" s="4"/>
      <c r="U31" s="4"/>
      <c r="V31" s="4"/>
      <c r="W31" s="4"/>
      <c r="X31" s="4"/>
      <c r="Y31" s="4"/>
      <c r="Z31" s="4"/>
    </row>
    <row r="32" spans="1:26" x14ac:dyDescent="0.3">
      <c r="A32" s="20">
        <v>29</v>
      </c>
      <c r="B32" s="5" t="s">
        <v>29</v>
      </c>
      <c r="C32" s="4">
        <v>7.0515521842955469</v>
      </c>
      <c r="D32" s="4">
        <v>8.0404096318848612</v>
      </c>
      <c r="E32" s="4">
        <v>7.9436174417072847</v>
      </c>
      <c r="F32" s="4">
        <v>7.4977061213789487</v>
      </c>
      <c r="G32" s="4">
        <v>5.8720302375809936</v>
      </c>
      <c r="H32" s="4">
        <v>6.1460957178841307</v>
      </c>
      <c r="I32" s="4">
        <v>3.7</v>
      </c>
      <c r="J32" s="4">
        <v>3.9</v>
      </c>
      <c r="K32" s="4">
        <v>5.6</v>
      </c>
      <c r="L32" s="4">
        <v>3.4</v>
      </c>
      <c r="M32" s="4">
        <v>3.1</v>
      </c>
      <c r="N32" s="4">
        <v>3</v>
      </c>
      <c r="O32" s="4">
        <v>3.1</v>
      </c>
      <c r="P32" s="4">
        <v>5.5</v>
      </c>
      <c r="Q32" s="4">
        <v>2.9</v>
      </c>
      <c r="R32" s="4">
        <v>1.8</v>
      </c>
      <c r="S32" s="4">
        <v>3</v>
      </c>
      <c r="T32" s="4"/>
      <c r="U32" s="4"/>
      <c r="V32" s="4"/>
      <c r="W32" s="4"/>
      <c r="X32" s="4"/>
      <c r="Y32" s="4"/>
      <c r="Z32" s="4"/>
    </row>
    <row r="33" spans="1:26" x14ac:dyDescent="0.3">
      <c r="A33" s="20">
        <v>30</v>
      </c>
      <c r="B33" s="5" t="s">
        <v>30</v>
      </c>
      <c r="C33" s="4">
        <v>4.083570750237417</v>
      </c>
      <c r="D33" s="4">
        <v>3.8253108065030279</v>
      </c>
      <c r="E33" s="4">
        <v>4.5893719806763285</v>
      </c>
      <c r="F33" s="4">
        <v>4.1928721174004195</v>
      </c>
      <c r="G33" s="4">
        <v>3.8200862600123231</v>
      </c>
      <c r="H33" s="4">
        <v>4.6478060046189373</v>
      </c>
      <c r="I33" s="4">
        <v>4</v>
      </c>
      <c r="J33" s="4">
        <v>4.9000000000000004</v>
      </c>
      <c r="K33" s="4">
        <v>5.4</v>
      </c>
      <c r="L33" s="4">
        <v>4.0999999999999996</v>
      </c>
      <c r="M33" s="4">
        <v>3.6</v>
      </c>
      <c r="N33" s="4">
        <v>4.2</v>
      </c>
      <c r="O33" s="4">
        <v>3.6</v>
      </c>
      <c r="P33" s="4">
        <v>2.8</v>
      </c>
      <c r="Q33" s="4">
        <v>3.4</v>
      </c>
      <c r="R33" s="4">
        <v>3.9</v>
      </c>
      <c r="S33" s="4">
        <v>3.7</v>
      </c>
      <c r="T33" s="4"/>
      <c r="U33" s="4"/>
      <c r="V33" s="4"/>
      <c r="W33" s="4"/>
      <c r="X33" s="4"/>
      <c r="Y33" s="4"/>
      <c r="Z33" s="4"/>
    </row>
    <row r="34" spans="1:26" x14ac:dyDescent="0.3">
      <c r="A34" s="20">
        <v>31</v>
      </c>
      <c r="B34" s="5" t="s">
        <v>31</v>
      </c>
      <c r="C34" s="4">
        <v>4.8438063325769303</v>
      </c>
      <c r="D34" s="4">
        <v>5.9820474460354776</v>
      </c>
      <c r="E34" s="4">
        <v>5.6294971509379028</v>
      </c>
      <c r="F34" s="4">
        <v>4.7588636410457141</v>
      </c>
      <c r="G34" s="4">
        <v>5.5182945704438993</v>
      </c>
      <c r="H34" s="4">
        <v>5.1901243467291405</v>
      </c>
      <c r="I34" s="23">
        <v>5.3</v>
      </c>
      <c r="J34" s="4">
        <v>5.8</v>
      </c>
      <c r="K34" s="4">
        <v>5.9</v>
      </c>
      <c r="L34" s="4">
        <v>6.3</v>
      </c>
      <c r="M34" s="4">
        <v>5.9</v>
      </c>
      <c r="N34" s="4">
        <v>4.2</v>
      </c>
      <c r="O34" s="4">
        <v>5.0999999999999996</v>
      </c>
      <c r="P34" s="4">
        <v>5.9</v>
      </c>
      <c r="Q34" s="4">
        <v>3.5</v>
      </c>
      <c r="R34" s="4">
        <v>3.2</v>
      </c>
      <c r="S34" s="4">
        <v>2.8</v>
      </c>
      <c r="T34" s="4"/>
      <c r="U34" s="4"/>
      <c r="V34" s="4"/>
      <c r="W34" s="4"/>
      <c r="X34" s="4"/>
      <c r="Y34" s="4"/>
      <c r="Z34" s="4"/>
    </row>
    <row r="35" spans="1:26" x14ac:dyDescent="0.3">
      <c r="A35" s="20">
        <v>32</v>
      </c>
      <c r="B35" s="5" t="s">
        <v>32</v>
      </c>
      <c r="C35" s="4">
        <v>5.7489500699953338</v>
      </c>
      <c r="D35" s="4">
        <v>5.8984910836762685</v>
      </c>
      <c r="E35" s="4">
        <v>5.4502781641168294</v>
      </c>
      <c r="F35" s="4">
        <v>5.5142610198789974</v>
      </c>
      <c r="G35" s="4">
        <v>4.0754582665954793</v>
      </c>
      <c r="H35" s="4">
        <v>4.6463303133571614</v>
      </c>
      <c r="I35" s="23">
        <v>3.7</v>
      </c>
      <c r="J35" s="4">
        <v>4.2</v>
      </c>
      <c r="K35" s="4">
        <v>4.3</v>
      </c>
      <c r="L35" s="4">
        <v>3.8</v>
      </c>
      <c r="M35" s="4">
        <v>3.3</v>
      </c>
      <c r="N35" s="4">
        <v>3.9</v>
      </c>
      <c r="O35" s="4">
        <v>3.3</v>
      </c>
      <c r="P35" s="4">
        <v>2.5</v>
      </c>
      <c r="Q35" s="4">
        <v>2.7</v>
      </c>
      <c r="R35" s="4">
        <v>3</v>
      </c>
      <c r="S35" s="4">
        <v>2.9</v>
      </c>
      <c r="T35" s="4"/>
      <c r="U35" s="4"/>
      <c r="V35" s="4"/>
      <c r="W35" s="4"/>
      <c r="X35" s="4"/>
      <c r="Y35" s="4"/>
      <c r="Z35" s="4"/>
    </row>
    <row r="36" spans="1:26" x14ac:dyDescent="0.3">
      <c r="A36" s="20">
        <v>33</v>
      </c>
      <c r="B36" s="5" t="s">
        <v>33</v>
      </c>
      <c r="C36" s="4">
        <v>6.8656367345347764</v>
      </c>
      <c r="D36" s="4">
        <v>6.3054264171582606</v>
      </c>
      <c r="E36" s="4">
        <v>9.9255891377532635</v>
      </c>
      <c r="F36" s="4">
        <v>8.7678281914518674</v>
      </c>
      <c r="G36" s="4">
        <v>7.819574860303014</v>
      </c>
      <c r="H36" s="4">
        <v>6.9977192618702055</v>
      </c>
      <c r="I36" s="4">
        <v>10</v>
      </c>
      <c r="J36" s="4">
        <v>8.9</v>
      </c>
      <c r="K36" s="4">
        <v>9.1</v>
      </c>
      <c r="L36" s="4">
        <v>10.3</v>
      </c>
      <c r="M36" s="4">
        <v>9.1</v>
      </c>
      <c r="N36" s="4">
        <v>8</v>
      </c>
      <c r="O36" s="4">
        <v>9.6</v>
      </c>
      <c r="P36" s="4">
        <v>11.6</v>
      </c>
      <c r="Q36" s="4">
        <v>8.6999999999999993</v>
      </c>
      <c r="R36" s="4">
        <v>6.1</v>
      </c>
      <c r="S36" s="4">
        <v>7.2</v>
      </c>
      <c r="T36" s="4"/>
      <c r="U36" s="4"/>
      <c r="V36" s="4"/>
      <c r="W36" s="4"/>
      <c r="X36" s="4"/>
      <c r="Y36" s="4"/>
      <c r="Z36" s="4"/>
    </row>
    <row r="37" spans="1:26" x14ac:dyDescent="0.3">
      <c r="A37" s="20">
        <v>34</v>
      </c>
      <c r="B37" s="5" t="s">
        <v>34</v>
      </c>
      <c r="C37" s="4">
        <v>2.8321056642113285</v>
      </c>
      <c r="D37" s="4">
        <v>3.312768240343348</v>
      </c>
      <c r="E37" s="4">
        <v>4.4716957760436022</v>
      </c>
      <c r="F37" s="4">
        <v>4.48780487804878</v>
      </c>
      <c r="G37" s="4">
        <v>3.7208200023699489</v>
      </c>
      <c r="H37" s="4">
        <v>3.700298781889221</v>
      </c>
      <c r="I37" s="4">
        <v>3.5</v>
      </c>
      <c r="J37" s="4">
        <v>4.7</v>
      </c>
      <c r="K37" s="4">
        <v>3.7</v>
      </c>
      <c r="L37" s="4">
        <v>3.4</v>
      </c>
      <c r="M37" s="4">
        <v>2.4</v>
      </c>
      <c r="N37" s="4">
        <v>2.4</v>
      </c>
      <c r="O37" s="4">
        <v>2.2000000000000002</v>
      </c>
      <c r="P37" s="4">
        <v>2.5</v>
      </c>
      <c r="Q37" s="4">
        <v>1.6</v>
      </c>
      <c r="R37" s="4">
        <v>1.8</v>
      </c>
      <c r="S37" s="4">
        <v>2.1</v>
      </c>
      <c r="T37" s="4"/>
      <c r="U37" s="4"/>
      <c r="V37" s="4"/>
      <c r="W37" s="4"/>
      <c r="X37" s="4"/>
      <c r="Y37" s="4"/>
      <c r="Z37" s="4"/>
    </row>
    <row r="38" spans="1:26" x14ac:dyDescent="0.3">
      <c r="A38" s="20">
        <v>35</v>
      </c>
      <c r="B38" s="5" t="s">
        <v>35</v>
      </c>
      <c r="C38" s="4">
        <v>5.3718478232985296</v>
      </c>
      <c r="D38" s="4">
        <v>7.2815177478580173</v>
      </c>
      <c r="E38" s="4">
        <v>5.9399131274131278</v>
      </c>
      <c r="F38" s="4">
        <v>4.8885279092214606</v>
      </c>
      <c r="G38" s="4">
        <v>6.0580223922457312</v>
      </c>
      <c r="H38" s="4">
        <v>7.482715629604443</v>
      </c>
      <c r="I38" s="4">
        <v>6.1</v>
      </c>
      <c r="J38" s="4">
        <v>6.5</v>
      </c>
      <c r="K38" s="4">
        <v>5.8</v>
      </c>
      <c r="L38" s="4">
        <v>5.6</v>
      </c>
      <c r="M38" s="4">
        <v>5.4</v>
      </c>
      <c r="N38" s="4">
        <v>4.4000000000000004</v>
      </c>
      <c r="O38" s="4">
        <v>5.6</v>
      </c>
      <c r="P38" s="4">
        <v>6.1</v>
      </c>
      <c r="Q38" s="4">
        <v>3.4</v>
      </c>
      <c r="R38" s="4">
        <v>3.7</v>
      </c>
      <c r="S38" s="4">
        <v>3.3</v>
      </c>
      <c r="T38" s="4"/>
      <c r="U38" s="4"/>
      <c r="V38" s="4"/>
      <c r="W38" s="4"/>
      <c r="X38" s="4"/>
      <c r="Y38" s="4"/>
      <c r="Z38" s="4"/>
    </row>
    <row r="39" spans="1:26" x14ac:dyDescent="0.3">
      <c r="A39" s="20">
        <v>36</v>
      </c>
      <c r="B39" s="5" t="s">
        <v>36</v>
      </c>
      <c r="C39" s="4">
        <v>2.5222551928783381</v>
      </c>
      <c r="D39" s="4">
        <v>4.0343643375529297</v>
      </c>
      <c r="E39" s="4">
        <v>4.0200894815334678</v>
      </c>
      <c r="F39" s="4">
        <v>3.8114437318515111</v>
      </c>
      <c r="G39" s="4">
        <v>3.7163451346194614</v>
      </c>
      <c r="H39" s="4">
        <v>3.8791935113946749</v>
      </c>
      <c r="I39" s="4">
        <v>5.5</v>
      </c>
      <c r="J39" s="4">
        <v>5.2</v>
      </c>
      <c r="K39" s="4">
        <v>4.5999999999999996</v>
      </c>
      <c r="L39" s="4">
        <v>4.0999999999999996</v>
      </c>
      <c r="M39" s="4">
        <v>3.8</v>
      </c>
      <c r="N39" s="4">
        <v>3.4</v>
      </c>
      <c r="O39" s="4">
        <v>3.9</v>
      </c>
      <c r="P39" s="4">
        <v>5.4</v>
      </c>
      <c r="Q39" s="4">
        <v>3.4</v>
      </c>
      <c r="R39" s="4">
        <v>3.1</v>
      </c>
      <c r="S39" s="4">
        <v>4</v>
      </c>
      <c r="T39" s="4"/>
      <c r="U39" s="4"/>
      <c r="V39" s="4"/>
      <c r="W39" s="4"/>
      <c r="X39" s="4"/>
      <c r="Y39" s="4"/>
      <c r="Z39" s="4"/>
    </row>
    <row r="40" spans="1:26" x14ac:dyDescent="0.3">
      <c r="A40" s="20">
        <v>37</v>
      </c>
      <c r="B40" s="5" t="s">
        <v>37</v>
      </c>
      <c r="C40" s="4">
        <v>7.4127946867195424</v>
      </c>
      <c r="D40" s="4">
        <v>6.1766439787769976</v>
      </c>
      <c r="E40" s="4">
        <v>6.5318097591105611</v>
      </c>
      <c r="F40" s="4">
        <v>6.7531687945882295</v>
      </c>
      <c r="G40" s="4">
        <v>6.5569833073135593</v>
      </c>
      <c r="H40" s="4">
        <v>5.8745096028103285</v>
      </c>
      <c r="I40" s="4">
        <v>7.5</v>
      </c>
      <c r="J40" s="4">
        <v>6.9</v>
      </c>
      <c r="K40" s="4">
        <v>10.7</v>
      </c>
      <c r="L40" s="4">
        <v>9.8000000000000007</v>
      </c>
      <c r="M40" s="4">
        <v>9.5</v>
      </c>
      <c r="N40" s="4">
        <v>5.5</v>
      </c>
      <c r="O40" s="4">
        <v>5.9</v>
      </c>
      <c r="P40" s="4">
        <v>8.1999999999999993</v>
      </c>
      <c r="Q40" s="4">
        <v>6.4</v>
      </c>
      <c r="R40" s="4">
        <v>5.5</v>
      </c>
      <c r="S40" s="4">
        <v>6</v>
      </c>
      <c r="T40" s="4"/>
      <c r="U40" s="4"/>
      <c r="V40" s="4"/>
      <c r="W40" s="4"/>
      <c r="X40" s="4"/>
      <c r="Y40" s="4"/>
      <c r="Z40" s="4"/>
    </row>
    <row r="41" spans="1:26" x14ac:dyDescent="0.3">
      <c r="A41" s="20">
        <v>38</v>
      </c>
      <c r="B41" s="5" t="s">
        <v>38</v>
      </c>
      <c r="C41" s="4">
        <v>4.8799182422074603</v>
      </c>
      <c r="D41" s="4">
        <v>5.165864775892631</v>
      </c>
      <c r="E41" s="4">
        <v>5.012722646310432</v>
      </c>
      <c r="F41" s="4">
        <v>4.4736202285436422</v>
      </c>
      <c r="G41" s="4">
        <v>4.1588785046728969</v>
      </c>
      <c r="H41" s="4">
        <v>5.8462294276590523</v>
      </c>
      <c r="I41" s="4">
        <v>7.4</v>
      </c>
      <c r="J41" s="4">
        <v>7.2</v>
      </c>
      <c r="K41" s="4">
        <v>7.9</v>
      </c>
      <c r="L41" s="4">
        <v>5.2</v>
      </c>
      <c r="M41" s="4">
        <v>8.1999999999999993</v>
      </c>
      <c r="N41" s="4">
        <v>4.7</v>
      </c>
      <c r="O41" s="4">
        <v>6.3</v>
      </c>
      <c r="P41" s="4">
        <v>5.6</v>
      </c>
      <c r="Q41" s="4">
        <v>5.8</v>
      </c>
      <c r="R41" s="4">
        <v>5.3</v>
      </c>
      <c r="S41" s="4">
        <v>4</v>
      </c>
      <c r="T41" s="4"/>
      <c r="U41" s="4"/>
      <c r="V41" s="4"/>
      <c r="W41" s="4"/>
      <c r="X41" s="4"/>
      <c r="Y41" s="4"/>
      <c r="Z41" s="4"/>
    </row>
    <row r="42" spans="1:26" x14ac:dyDescent="0.3">
      <c r="A42" s="20">
        <v>39</v>
      </c>
      <c r="B42" s="5" t="s">
        <v>39</v>
      </c>
      <c r="C42" s="4">
        <v>2.4808891806969</v>
      </c>
      <c r="D42" s="4">
        <v>2.9003726484981818</v>
      </c>
      <c r="E42" s="4">
        <v>3.1925477073347204</v>
      </c>
      <c r="F42" s="4">
        <v>2.7299780049165481</v>
      </c>
      <c r="G42" s="4">
        <v>2.5905661941473932</v>
      </c>
      <c r="H42" s="4">
        <v>3.343664062158977</v>
      </c>
      <c r="I42" s="4">
        <v>3.7</v>
      </c>
      <c r="J42" s="4">
        <v>3.3</v>
      </c>
      <c r="K42" s="4">
        <v>3.2</v>
      </c>
      <c r="L42" s="4">
        <v>2.5</v>
      </c>
      <c r="M42" s="4">
        <v>2.8</v>
      </c>
      <c r="N42" s="4">
        <v>2</v>
      </c>
      <c r="O42" s="4">
        <v>2.9</v>
      </c>
      <c r="P42" s="4">
        <v>3.5</v>
      </c>
      <c r="Q42" s="4">
        <v>2.1</v>
      </c>
      <c r="R42" s="4">
        <v>1.5</v>
      </c>
      <c r="S42" s="4">
        <v>1.5</v>
      </c>
      <c r="T42" s="4"/>
      <c r="U42" s="4"/>
      <c r="V42" s="4"/>
      <c r="W42" s="4"/>
      <c r="X42" s="4"/>
      <c r="Y42" s="4"/>
      <c r="Z42" s="4"/>
    </row>
    <row r="43" spans="1:26" x14ac:dyDescent="0.3">
      <c r="A43" s="20">
        <v>40</v>
      </c>
      <c r="B43" s="5" t="s">
        <v>40</v>
      </c>
      <c r="C43" s="4">
        <v>3.2851192974526198</v>
      </c>
      <c r="D43" s="4">
        <v>4.1771475286127533</v>
      </c>
      <c r="E43" s="4">
        <v>4.8930128020167354</v>
      </c>
      <c r="F43" s="4">
        <v>3.9515996350528724</v>
      </c>
      <c r="G43" s="4">
        <v>4.1899020346646578</v>
      </c>
      <c r="H43" s="4">
        <v>4.7270919538549272</v>
      </c>
      <c r="I43" s="4">
        <v>6.8</v>
      </c>
      <c r="J43" s="4">
        <v>6</v>
      </c>
      <c r="K43" s="4">
        <v>5.8</v>
      </c>
      <c r="L43" s="4">
        <v>5.8</v>
      </c>
      <c r="M43" s="4">
        <v>5.8</v>
      </c>
      <c r="N43" s="4">
        <v>4.4000000000000004</v>
      </c>
      <c r="O43" s="4">
        <v>5.4</v>
      </c>
      <c r="P43" s="4">
        <v>6.7</v>
      </c>
      <c r="Q43" s="4">
        <v>4.0999999999999996</v>
      </c>
      <c r="R43" s="4">
        <v>3.6</v>
      </c>
      <c r="S43" s="4">
        <v>4.0999999999999996</v>
      </c>
      <c r="T43" s="4"/>
      <c r="U43" s="4"/>
      <c r="V43" s="4"/>
      <c r="W43" s="4"/>
      <c r="X43" s="4"/>
      <c r="Y43" s="4"/>
      <c r="Z43" s="4"/>
    </row>
    <row r="44" spans="1:26" x14ac:dyDescent="0.3">
      <c r="A44" s="20">
        <v>41</v>
      </c>
      <c r="B44" s="5" t="s">
        <v>41</v>
      </c>
      <c r="C44" s="4">
        <v>3.1</v>
      </c>
      <c r="D44" s="4">
        <v>3.1179138321995463</v>
      </c>
      <c r="E44" s="4">
        <v>4.6335078534031409</v>
      </c>
      <c r="F44" s="4">
        <v>4.6391752577319592</v>
      </c>
      <c r="G44" s="4">
        <v>3.8066616579013273</v>
      </c>
      <c r="H44" s="4">
        <v>3.6182612918892665</v>
      </c>
      <c r="I44" s="4">
        <v>3.4</v>
      </c>
      <c r="J44" s="4">
        <v>3.8</v>
      </c>
      <c r="K44" s="4">
        <v>3.2</v>
      </c>
      <c r="L44" s="4">
        <v>2.9</v>
      </c>
      <c r="M44" s="4">
        <v>2.1</v>
      </c>
      <c r="N44" s="4">
        <v>1.9</v>
      </c>
      <c r="O44" s="4">
        <v>2.1</v>
      </c>
      <c r="P44" s="4">
        <v>2.8</v>
      </c>
      <c r="Q44" s="4">
        <v>1.5</v>
      </c>
      <c r="R44" s="4">
        <v>1.6</v>
      </c>
      <c r="S44" s="4">
        <v>1.7</v>
      </c>
      <c r="T44" s="4"/>
      <c r="U44" s="4"/>
      <c r="V44" s="4"/>
      <c r="W44" s="4"/>
      <c r="X44" s="4"/>
      <c r="Y44" s="4"/>
      <c r="Z44" s="4"/>
    </row>
    <row r="45" spans="1:26" x14ac:dyDescent="0.3">
      <c r="A45" s="20">
        <v>42</v>
      </c>
      <c r="B45" s="5" t="s">
        <v>42</v>
      </c>
      <c r="C45" s="4">
        <v>7.3992754418706772</v>
      </c>
      <c r="D45" s="4">
        <v>8.2238874117046716</v>
      </c>
      <c r="E45" s="4">
        <v>7.4297661047955046</v>
      </c>
      <c r="F45" s="4">
        <v>6.4840939093521079</v>
      </c>
      <c r="G45" s="4">
        <v>7.9677452810620206</v>
      </c>
      <c r="H45" s="4">
        <v>7.7697262479871174</v>
      </c>
      <c r="I45" s="4">
        <v>6.6</v>
      </c>
      <c r="J45" s="4">
        <v>7.3</v>
      </c>
      <c r="K45" s="4">
        <v>7.2</v>
      </c>
      <c r="L45" s="4">
        <v>7.7</v>
      </c>
      <c r="M45" s="4">
        <v>7.2</v>
      </c>
      <c r="N45" s="4">
        <v>5</v>
      </c>
      <c r="O45" s="4">
        <v>6.5</v>
      </c>
      <c r="P45" s="4">
        <v>7.6</v>
      </c>
      <c r="Q45" s="4">
        <v>4.7</v>
      </c>
      <c r="R45" s="4">
        <v>4.8</v>
      </c>
      <c r="S45" s="4">
        <v>4</v>
      </c>
      <c r="T45" s="4"/>
      <c r="U45" s="4"/>
      <c r="V45" s="4"/>
      <c r="W45" s="4"/>
      <c r="X45" s="4"/>
      <c r="Y45" s="4"/>
      <c r="Z45" s="4"/>
    </row>
    <row r="46" spans="1:26" x14ac:dyDescent="0.3">
      <c r="A46" s="20">
        <v>43</v>
      </c>
      <c r="B46" s="5" t="s">
        <v>43</v>
      </c>
      <c r="C46" s="4">
        <v>3.6803661005016282</v>
      </c>
      <c r="D46" s="4">
        <v>5.1001603931338089</v>
      </c>
      <c r="E46" s="4">
        <v>4.6875</v>
      </c>
      <c r="F46" s="4">
        <v>4.3032819739943244</v>
      </c>
      <c r="G46" s="4">
        <v>4.2888986511771687</v>
      </c>
      <c r="H46" s="4">
        <v>4.6936260781897614</v>
      </c>
      <c r="I46" s="4">
        <v>6.4</v>
      </c>
      <c r="J46" s="4">
        <v>5.6</v>
      </c>
      <c r="K46" s="4">
        <v>5.3</v>
      </c>
      <c r="L46" s="4">
        <v>4.9000000000000004</v>
      </c>
      <c r="M46" s="4">
        <v>4.2</v>
      </c>
      <c r="N46" s="4">
        <v>3.8</v>
      </c>
      <c r="O46" s="4">
        <v>4.3</v>
      </c>
      <c r="P46" s="4">
        <v>5.6</v>
      </c>
      <c r="Q46" s="4">
        <v>3.4</v>
      </c>
      <c r="R46" s="4">
        <v>3.2</v>
      </c>
      <c r="S46" s="4">
        <v>3.9</v>
      </c>
      <c r="T46" s="4"/>
      <c r="U46" s="4"/>
      <c r="V46" s="4"/>
      <c r="W46" s="4"/>
      <c r="X46" s="4"/>
      <c r="Y46" s="4"/>
      <c r="Z46" s="4"/>
    </row>
    <row r="47" spans="1:26" x14ac:dyDescent="0.3">
      <c r="A47" s="20">
        <v>44</v>
      </c>
      <c r="B47" s="5" t="s">
        <v>44</v>
      </c>
      <c r="C47" s="4">
        <v>3.0424086962006687</v>
      </c>
      <c r="D47" s="4">
        <v>4.2552368426142628</v>
      </c>
      <c r="E47" s="4">
        <v>4.181892758594973</v>
      </c>
      <c r="F47" s="4">
        <v>3.6480028852222519</v>
      </c>
      <c r="G47" s="4">
        <v>5.261579179532422</v>
      </c>
      <c r="H47" s="4">
        <v>5.0000890963844684</v>
      </c>
      <c r="I47" s="4">
        <v>5</v>
      </c>
      <c r="J47" s="4">
        <v>4.9000000000000004</v>
      </c>
      <c r="K47" s="4">
        <v>3.9</v>
      </c>
      <c r="L47" s="4">
        <v>3.8</v>
      </c>
      <c r="M47" s="4">
        <v>3.9</v>
      </c>
      <c r="N47" s="4">
        <v>3.6</v>
      </c>
      <c r="O47" s="4">
        <v>4</v>
      </c>
      <c r="P47" s="4">
        <v>5.5</v>
      </c>
      <c r="Q47" s="4">
        <v>5.0999999999999996</v>
      </c>
      <c r="R47" s="4">
        <v>3.8</v>
      </c>
      <c r="S47" s="4">
        <v>4.2</v>
      </c>
      <c r="T47" s="4"/>
      <c r="U47" s="4"/>
      <c r="V47" s="4"/>
      <c r="W47" s="4"/>
      <c r="X47" s="4"/>
      <c r="Y47" s="4"/>
      <c r="Z47" s="4"/>
    </row>
    <row r="48" spans="1:26" x14ac:dyDescent="0.3">
      <c r="A48" s="20">
        <v>45</v>
      </c>
      <c r="B48" s="5" t="s">
        <v>45</v>
      </c>
      <c r="C48" s="4">
        <v>5.8470730428040412</v>
      </c>
      <c r="D48" s="4">
        <v>7.2215448009082115</v>
      </c>
      <c r="E48" s="4">
        <v>7.534008387030787</v>
      </c>
      <c r="F48" s="4">
        <v>6.9528575190940218</v>
      </c>
      <c r="G48" s="4">
        <v>8.8920454545454533</v>
      </c>
      <c r="H48" s="4">
        <v>9.0158930224314169</v>
      </c>
      <c r="I48" s="4">
        <v>6.7</v>
      </c>
      <c r="J48" s="4">
        <v>7.6</v>
      </c>
      <c r="K48" s="4">
        <v>7.7</v>
      </c>
      <c r="L48" s="4">
        <v>9</v>
      </c>
      <c r="M48" s="4">
        <v>8.8000000000000007</v>
      </c>
      <c r="N48" s="4">
        <v>6.6</v>
      </c>
      <c r="O48" s="4">
        <v>8</v>
      </c>
      <c r="P48" s="4">
        <v>8.6999999999999993</v>
      </c>
      <c r="Q48" s="4">
        <v>5.7</v>
      </c>
      <c r="R48" s="4">
        <v>6</v>
      </c>
      <c r="S48" s="4">
        <v>5.2</v>
      </c>
      <c r="T48" s="4"/>
      <c r="U48" s="4"/>
      <c r="V48" s="4"/>
      <c r="W48" s="4"/>
      <c r="X48" s="4"/>
      <c r="Y48" s="4"/>
      <c r="Z48" s="4"/>
    </row>
    <row r="49" spans="1:26" x14ac:dyDescent="0.3">
      <c r="A49" s="20">
        <v>46</v>
      </c>
      <c r="B49" s="5" t="s">
        <v>46</v>
      </c>
      <c r="C49" s="4">
        <v>7.4249971041352945</v>
      </c>
      <c r="D49" s="4">
        <v>8.2076490522474206</v>
      </c>
      <c r="E49" s="4">
        <v>8.1735999099741186</v>
      </c>
      <c r="F49" s="4">
        <v>7.1937041674119113</v>
      </c>
      <c r="G49" s="4">
        <v>7.1374544454376672</v>
      </c>
      <c r="H49" s="4">
        <v>8.8818886233615757</v>
      </c>
      <c r="I49" s="4">
        <v>6.5</v>
      </c>
      <c r="J49" s="4">
        <v>7.5</v>
      </c>
      <c r="K49" s="4">
        <v>7.6</v>
      </c>
      <c r="L49" s="4">
        <v>6.5</v>
      </c>
      <c r="M49" s="4">
        <v>5.2</v>
      </c>
      <c r="N49" s="4">
        <v>5.2</v>
      </c>
      <c r="O49" s="4">
        <v>4.4000000000000004</v>
      </c>
      <c r="P49" s="4">
        <v>3.5</v>
      </c>
      <c r="Q49" s="4">
        <v>3.9</v>
      </c>
      <c r="R49" s="4">
        <v>4.5999999999999996</v>
      </c>
      <c r="S49" s="4">
        <v>4.0999999999999996</v>
      </c>
      <c r="T49" s="4"/>
      <c r="U49" s="4"/>
      <c r="V49" s="4"/>
      <c r="W49" s="4"/>
      <c r="X49" s="4"/>
      <c r="Y49" s="4"/>
      <c r="Z49" s="4"/>
    </row>
    <row r="50" spans="1:26" x14ac:dyDescent="0.3">
      <c r="A50" s="20">
        <v>47</v>
      </c>
      <c r="B50" s="5" t="s">
        <v>47</v>
      </c>
      <c r="C50" s="4">
        <v>3.7160858943037161</v>
      </c>
      <c r="D50" s="4">
        <v>3.9131600107209863</v>
      </c>
      <c r="E50" s="4">
        <v>5.7296828543111991</v>
      </c>
      <c r="F50" s="4">
        <v>6.5239924394853972</v>
      </c>
      <c r="G50" s="4">
        <v>5.7704840334143022</v>
      </c>
      <c r="H50" s="4">
        <v>5.8089377120837407</v>
      </c>
      <c r="I50" s="4">
        <v>6.2</v>
      </c>
      <c r="J50" s="4">
        <v>7.7</v>
      </c>
      <c r="K50" s="4">
        <v>5.9</v>
      </c>
      <c r="L50" s="4">
        <v>5.9</v>
      </c>
      <c r="M50" s="4">
        <v>4.4000000000000004</v>
      </c>
      <c r="N50" s="4">
        <v>3.9</v>
      </c>
      <c r="O50" s="4">
        <v>4.4000000000000004</v>
      </c>
      <c r="P50" s="4">
        <v>5.8</v>
      </c>
      <c r="Q50" s="4">
        <v>3.6</v>
      </c>
      <c r="R50" s="4">
        <v>3.5</v>
      </c>
      <c r="S50" s="4">
        <v>4.4000000000000004</v>
      </c>
      <c r="T50" s="4"/>
      <c r="U50" s="4"/>
      <c r="V50" s="4"/>
      <c r="W50" s="4"/>
      <c r="X50" s="4"/>
      <c r="Y50" s="4"/>
      <c r="Z50" s="4"/>
    </row>
    <row r="51" spans="1:26" x14ac:dyDescent="0.3">
      <c r="A51" s="20">
        <v>48</v>
      </c>
      <c r="B51" s="5" t="s">
        <v>48</v>
      </c>
      <c r="C51" s="4">
        <v>3.9753049239572356</v>
      </c>
      <c r="D51" s="4">
        <v>4.4222883331993241</v>
      </c>
      <c r="E51" s="4">
        <v>5.9601664684898932</v>
      </c>
      <c r="F51" s="4">
        <v>6.3793986392567126</v>
      </c>
      <c r="G51" s="4">
        <v>5.7150980949673018</v>
      </c>
      <c r="H51" s="4">
        <v>5.3336093286414128</v>
      </c>
      <c r="I51" s="4">
        <v>6</v>
      </c>
      <c r="J51" s="4">
        <v>6.7</v>
      </c>
      <c r="K51" s="4">
        <v>4.4000000000000004</v>
      </c>
      <c r="L51" s="4">
        <v>6.3</v>
      </c>
      <c r="M51" s="4">
        <v>5.0999999999999996</v>
      </c>
      <c r="N51" s="4">
        <v>3.9</v>
      </c>
      <c r="O51" s="4">
        <v>4.8</v>
      </c>
      <c r="P51" s="4">
        <v>4.5999999999999996</v>
      </c>
      <c r="Q51" s="4">
        <v>1.8</v>
      </c>
      <c r="R51" s="4">
        <v>1.5</v>
      </c>
      <c r="S51" s="4">
        <v>1.3</v>
      </c>
      <c r="T51" s="4"/>
      <c r="U51" s="4"/>
      <c r="V51" s="4"/>
      <c r="W51" s="4"/>
      <c r="X51" s="4"/>
      <c r="Y51" s="4"/>
      <c r="Z51" s="4"/>
    </row>
    <row r="52" spans="1:26" x14ac:dyDescent="0.3">
      <c r="A52" s="20">
        <v>49</v>
      </c>
      <c r="B52" s="5" t="s">
        <v>49</v>
      </c>
      <c r="C52" s="4">
        <v>4.0989543252908422</v>
      </c>
      <c r="D52" s="4">
        <v>5.1838291715081226</v>
      </c>
      <c r="E52" s="4">
        <v>5.9270082266620081</v>
      </c>
      <c r="F52" s="4">
        <v>4.9015006935102043</v>
      </c>
      <c r="G52" s="4">
        <v>5.1065663359677149</v>
      </c>
      <c r="H52" s="4">
        <v>5.4080238226355837</v>
      </c>
      <c r="I52" s="4">
        <v>3.3</v>
      </c>
      <c r="J52" s="4">
        <v>3.8</v>
      </c>
      <c r="K52" s="4">
        <v>3.8</v>
      </c>
      <c r="L52" s="4">
        <v>3.2</v>
      </c>
      <c r="M52" s="4">
        <v>3.2</v>
      </c>
      <c r="N52" s="4">
        <v>2.5</v>
      </c>
      <c r="O52" s="4">
        <v>3.7</v>
      </c>
      <c r="P52" s="4">
        <v>4.0999999999999996</v>
      </c>
      <c r="Q52" s="4">
        <v>3.5</v>
      </c>
      <c r="R52" s="4">
        <v>2.2999999999999998</v>
      </c>
      <c r="S52" s="4">
        <v>2</v>
      </c>
      <c r="T52" s="4"/>
      <c r="U52" s="4"/>
      <c r="V52" s="4"/>
      <c r="W52" s="4"/>
      <c r="X52" s="4"/>
      <c r="Y52" s="4"/>
      <c r="Z52" s="4"/>
    </row>
    <row r="53" spans="1:26" x14ac:dyDescent="0.3">
      <c r="A53" s="20">
        <v>50</v>
      </c>
      <c r="B53" s="5" t="s">
        <v>50</v>
      </c>
      <c r="C53" s="4">
        <v>2.7565792516534851</v>
      </c>
      <c r="D53" s="4">
        <v>3.3861209686244469</v>
      </c>
      <c r="E53" s="4">
        <v>3.4152797638969181</v>
      </c>
      <c r="F53" s="4">
        <v>3.0006031363088059</v>
      </c>
      <c r="G53" s="4">
        <v>3.5848629050532517</v>
      </c>
      <c r="H53" s="4">
        <v>3.4578247937759157</v>
      </c>
      <c r="I53" s="4">
        <v>5.8</v>
      </c>
      <c r="J53" s="4">
        <v>5.6</v>
      </c>
      <c r="K53" s="4">
        <v>4.9000000000000004</v>
      </c>
      <c r="L53" s="4">
        <v>5.0999999999999996</v>
      </c>
      <c r="M53" s="4">
        <v>4.8</v>
      </c>
      <c r="N53" s="4">
        <v>4.7</v>
      </c>
      <c r="O53" s="4">
        <v>5.0999999999999996</v>
      </c>
      <c r="P53" s="4">
        <v>6</v>
      </c>
      <c r="Q53" s="4">
        <v>4</v>
      </c>
      <c r="R53" s="4">
        <v>2.9</v>
      </c>
      <c r="S53" s="4">
        <v>3.9</v>
      </c>
      <c r="T53" s="4"/>
      <c r="U53" s="4"/>
      <c r="V53" s="4"/>
      <c r="W53" s="4"/>
      <c r="X53" s="4"/>
      <c r="Y53" s="4"/>
      <c r="Z53" s="4"/>
    </row>
    <row r="54" spans="1:26" x14ac:dyDescent="0.3">
      <c r="A54" s="20">
        <v>51</v>
      </c>
      <c r="B54" s="5" t="s">
        <v>51</v>
      </c>
      <c r="C54" s="4">
        <v>4.3982938256066006</v>
      </c>
      <c r="D54" s="4">
        <v>5.0157168238349055</v>
      </c>
      <c r="E54" s="4">
        <v>5.2822842310188189</v>
      </c>
      <c r="F54" s="4">
        <v>4.7198400928493127</v>
      </c>
      <c r="G54" s="4">
        <v>4.068494059865932</v>
      </c>
      <c r="H54" s="4">
        <v>4.6165301563663439</v>
      </c>
      <c r="I54" s="4">
        <v>4.8</v>
      </c>
      <c r="J54" s="4">
        <v>5.7</v>
      </c>
      <c r="K54" s="4">
        <v>6.3</v>
      </c>
      <c r="L54" s="4">
        <v>6.2</v>
      </c>
      <c r="M54" s="4">
        <v>6.1</v>
      </c>
      <c r="N54" s="4">
        <v>4.7</v>
      </c>
      <c r="O54" s="4">
        <v>5.3</v>
      </c>
      <c r="P54" s="4">
        <v>6</v>
      </c>
      <c r="Q54" s="4">
        <v>3.8</v>
      </c>
      <c r="R54" s="4">
        <v>3.5</v>
      </c>
      <c r="S54" s="4">
        <v>3.2</v>
      </c>
      <c r="T54" s="4"/>
      <c r="U54" s="4"/>
      <c r="V54" s="4"/>
      <c r="W54" s="4"/>
      <c r="X54" s="4"/>
      <c r="Y54" s="4"/>
      <c r="Z54" s="4"/>
    </row>
    <row r="55" spans="1:26" x14ac:dyDescent="0.3">
      <c r="A55" s="20">
        <v>52</v>
      </c>
      <c r="B55" s="5" t="s">
        <v>52</v>
      </c>
      <c r="C55" s="4">
        <v>4.3990144502896715</v>
      </c>
      <c r="D55" s="4">
        <v>3.8091115680121197</v>
      </c>
      <c r="E55" s="4">
        <v>6.3832256566985182</v>
      </c>
      <c r="F55" s="4">
        <v>5.6793076932465913</v>
      </c>
      <c r="G55" s="4">
        <v>5.0148868242637299</v>
      </c>
      <c r="H55" s="4">
        <v>4.4669260700389106</v>
      </c>
      <c r="I55" s="4">
        <v>8</v>
      </c>
      <c r="J55" s="4">
        <v>7.4</v>
      </c>
      <c r="K55" s="4">
        <v>6.5</v>
      </c>
      <c r="L55" s="4">
        <v>6.8</v>
      </c>
      <c r="M55" s="4">
        <v>6.2</v>
      </c>
      <c r="N55" s="4">
        <v>5.5</v>
      </c>
      <c r="O55" s="4">
        <v>6.1</v>
      </c>
      <c r="P55" s="4">
        <v>7.5</v>
      </c>
      <c r="Q55" s="4">
        <v>5.0999999999999996</v>
      </c>
      <c r="R55" s="4">
        <v>3.7</v>
      </c>
      <c r="S55" s="4">
        <v>4.8</v>
      </c>
      <c r="T55" s="4"/>
      <c r="U55" s="4"/>
      <c r="V55" s="4"/>
      <c r="W55" s="4"/>
      <c r="X55" s="4"/>
      <c r="Y55" s="4"/>
      <c r="Z55" s="4"/>
    </row>
    <row r="56" spans="1:26" x14ac:dyDescent="0.3">
      <c r="A56" s="20">
        <v>53</v>
      </c>
      <c r="B56" s="5" t="s">
        <v>53</v>
      </c>
      <c r="C56" s="4">
        <v>3.6796843957541014</v>
      </c>
      <c r="D56" s="4">
        <v>3.5866269852307173</v>
      </c>
      <c r="E56" s="4">
        <v>3.3910339245395549</v>
      </c>
      <c r="F56" s="4">
        <v>4.2955795716125005</v>
      </c>
      <c r="G56" s="4">
        <v>4.693744286273998</v>
      </c>
      <c r="H56" s="4">
        <v>4.602295888177359</v>
      </c>
      <c r="I56" s="4">
        <v>5.3</v>
      </c>
      <c r="J56" s="4">
        <v>5.6</v>
      </c>
      <c r="K56" s="4">
        <v>4.3</v>
      </c>
      <c r="L56" s="4">
        <v>4.7</v>
      </c>
      <c r="M56" s="4">
        <v>4.5999999999999996</v>
      </c>
      <c r="N56" s="4">
        <v>3.7</v>
      </c>
      <c r="O56" s="4">
        <v>4.5</v>
      </c>
      <c r="P56" s="4">
        <v>4.5999999999999996</v>
      </c>
      <c r="Q56" s="4">
        <v>3</v>
      </c>
      <c r="R56" s="4">
        <v>2.2999999999999998</v>
      </c>
      <c r="S56" s="4">
        <v>2.6</v>
      </c>
      <c r="T56" s="4"/>
      <c r="U56" s="4"/>
      <c r="V56" s="4"/>
      <c r="W56" s="4"/>
      <c r="X56" s="4"/>
      <c r="Y56" s="4"/>
      <c r="Z56" s="4"/>
    </row>
    <row r="57" spans="1:26" x14ac:dyDescent="0.3">
      <c r="A57" s="20">
        <v>54</v>
      </c>
      <c r="B57" s="5" t="s">
        <v>54</v>
      </c>
      <c r="C57" s="4">
        <v>5.3260207190737354</v>
      </c>
      <c r="D57" s="4">
        <v>6.3194850789935639</v>
      </c>
      <c r="E57" s="4">
        <v>6.6847441641122369</v>
      </c>
      <c r="F57" s="4">
        <v>5.5311973018549745</v>
      </c>
      <c r="G57" s="4">
        <v>4.8406266882766076</v>
      </c>
      <c r="H57" s="4">
        <v>6.0543985433026064</v>
      </c>
      <c r="I57" s="4">
        <v>6.3</v>
      </c>
      <c r="J57" s="4">
        <v>6.4</v>
      </c>
      <c r="K57" s="4">
        <v>6.9</v>
      </c>
      <c r="L57" s="4">
        <v>3.7</v>
      </c>
      <c r="M57" s="4">
        <v>5.8</v>
      </c>
      <c r="N57" s="4">
        <v>2.7</v>
      </c>
      <c r="O57" s="4">
        <v>4.2</v>
      </c>
      <c r="P57" s="4">
        <v>4.2</v>
      </c>
      <c r="Q57" s="4">
        <v>2.8</v>
      </c>
      <c r="R57" s="4">
        <v>2.6</v>
      </c>
      <c r="S57" s="4">
        <v>2.2999999999999998</v>
      </c>
      <c r="T57" s="4"/>
      <c r="U57" s="4"/>
      <c r="V57" s="4"/>
      <c r="W57" s="4"/>
      <c r="X57" s="4"/>
      <c r="Y57" s="4"/>
      <c r="Z57" s="4"/>
    </row>
    <row r="58" spans="1:26" x14ac:dyDescent="0.3">
      <c r="A58" s="20">
        <v>55</v>
      </c>
      <c r="B58" s="5" t="s">
        <v>55</v>
      </c>
      <c r="C58" s="4">
        <v>2.3838698897181687</v>
      </c>
      <c r="D58" s="4">
        <v>3.1828515751867488</v>
      </c>
      <c r="E58" s="4">
        <v>3.3322584112651836</v>
      </c>
      <c r="F58" s="4">
        <v>3.5502958579881656</v>
      </c>
      <c r="G58" s="4">
        <v>3.0134397312053758</v>
      </c>
      <c r="H58" s="4">
        <v>3.8534872052182636</v>
      </c>
      <c r="I58" s="4">
        <v>4.0999999999999996</v>
      </c>
      <c r="J58" s="4">
        <v>3.1</v>
      </c>
      <c r="K58" s="4">
        <v>2.2999999999999998</v>
      </c>
      <c r="L58" s="4">
        <v>3.1</v>
      </c>
      <c r="M58" s="4">
        <v>2.2999999999999998</v>
      </c>
      <c r="N58" s="4">
        <v>2.2000000000000002</v>
      </c>
      <c r="O58" s="4">
        <v>2.4</v>
      </c>
      <c r="P58" s="4">
        <v>2.8</v>
      </c>
      <c r="Q58" s="4">
        <v>2</v>
      </c>
      <c r="R58" s="4">
        <v>1.4</v>
      </c>
      <c r="S58" s="4">
        <v>1.3</v>
      </c>
      <c r="T58" s="4"/>
      <c r="U58" s="4"/>
      <c r="V58" s="4"/>
      <c r="W58" s="4"/>
      <c r="X58" s="4"/>
      <c r="Y58" s="4"/>
      <c r="Z58" s="4"/>
    </row>
    <row r="59" spans="1:26" x14ac:dyDescent="0.3">
      <c r="A59" s="20">
        <v>56</v>
      </c>
      <c r="B59" s="5" t="s">
        <v>56</v>
      </c>
      <c r="C59" s="4">
        <v>3.2308126410835212</v>
      </c>
      <c r="D59" s="4">
        <v>3.5569563259792889</v>
      </c>
      <c r="E59" s="4">
        <v>5.0090190092965168</v>
      </c>
      <c r="F59" s="4">
        <v>5.4083583720295003</v>
      </c>
      <c r="G59" s="4">
        <v>4.6051758460517584</v>
      </c>
      <c r="H59" s="4">
        <v>4.3411052428184975</v>
      </c>
      <c r="I59" s="4">
        <v>4.5999999999999996</v>
      </c>
      <c r="J59" s="4">
        <v>5.0999999999999996</v>
      </c>
      <c r="K59" s="4">
        <v>4.2</v>
      </c>
      <c r="L59" s="4">
        <v>4.3</v>
      </c>
      <c r="M59" s="4">
        <v>3.2</v>
      </c>
      <c r="N59" s="4">
        <v>3</v>
      </c>
      <c r="O59" s="4">
        <v>3.6</v>
      </c>
      <c r="P59" s="4">
        <v>4.8</v>
      </c>
      <c r="Q59" s="4">
        <v>2.7</v>
      </c>
      <c r="R59" s="4">
        <v>2.8</v>
      </c>
      <c r="S59" s="4">
        <v>3.5</v>
      </c>
      <c r="T59" s="4"/>
      <c r="U59" s="4"/>
      <c r="V59" s="4"/>
      <c r="W59" s="4"/>
      <c r="X59" s="4"/>
      <c r="Y59" s="4"/>
      <c r="Z59" s="4"/>
    </row>
    <row r="60" spans="1:26" x14ac:dyDescent="0.3">
      <c r="A60" s="20">
        <v>57</v>
      </c>
      <c r="B60" s="5" t="s">
        <v>57</v>
      </c>
      <c r="C60" s="4">
        <v>1.7179987004548407</v>
      </c>
      <c r="D60" s="4">
        <v>1.7229111608050418</v>
      </c>
      <c r="E60" s="4">
        <v>1.7798013245033113</v>
      </c>
      <c r="F60" s="4">
        <v>1.6559855192994473</v>
      </c>
      <c r="G60" s="4">
        <v>2.1857794371322572</v>
      </c>
      <c r="H60" s="4">
        <v>2.3226761671216396</v>
      </c>
      <c r="I60" s="4">
        <v>2.9</v>
      </c>
      <c r="J60" s="4">
        <v>2.7</v>
      </c>
      <c r="K60" s="4">
        <v>2.1</v>
      </c>
      <c r="L60" s="4">
        <v>2.6</v>
      </c>
      <c r="M60" s="4">
        <v>2</v>
      </c>
      <c r="N60" s="4">
        <v>1.9</v>
      </c>
      <c r="O60" s="4">
        <v>2.2000000000000002</v>
      </c>
      <c r="P60" s="4">
        <v>3.5</v>
      </c>
      <c r="Q60" s="4">
        <v>1.7</v>
      </c>
      <c r="R60" s="4">
        <v>1.2</v>
      </c>
      <c r="S60" s="4">
        <v>1.8</v>
      </c>
      <c r="T60" s="4"/>
      <c r="U60" s="4"/>
      <c r="V60" s="4"/>
      <c r="W60" s="4"/>
      <c r="X60" s="4"/>
      <c r="Y60" s="4"/>
      <c r="Z60" s="4"/>
    </row>
    <row r="61" spans="1:26" x14ac:dyDescent="0.3">
      <c r="A61" s="20">
        <v>58</v>
      </c>
      <c r="B61" s="5" t="s">
        <v>58</v>
      </c>
      <c r="C61" s="4">
        <v>6.484217073549992</v>
      </c>
      <c r="D61" s="4">
        <v>6.9089207735495943</v>
      </c>
      <c r="E61" s="4">
        <v>7.162942134083174</v>
      </c>
      <c r="F61" s="4">
        <v>6.3492063492063489</v>
      </c>
      <c r="G61" s="4">
        <v>4.8706700952957194</v>
      </c>
      <c r="H61" s="4">
        <v>5.4329371816638368</v>
      </c>
      <c r="I61" s="4">
        <v>4.5999999999999996</v>
      </c>
      <c r="J61" s="4">
        <v>5.5</v>
      </c>
      <c r="K61" s="4">
        <v>5.7</v>
      </c>
      <c r="L61" s="4">
        <v>5.0999999999999996</v>
      </c>
      <c r="M61" s="4">
        <v>3.9</v>
      </c>
      <c r="N61" s="4">
        <v>4.5999999999999996</v>
      </c>
      <c r="O61" s="4">
        <v>4.3</v>
      </c>
      <c r="P61" s="4">
        <v>3.1</v>
      </c>
      <c r="Q61" s="4">
        <v>3.1</v>
      </c>
      <c r="R61" s="4">
        <v>3.9</v>
      </c>
      <c r="S61" s="4">
        <v>4</v>
      </c>
      <c r="T61" s="4"/>
      <c r="U61" s="4"/>
      <c r="V61" s="4"/>
      <c r="W61" s="4"/>
      <c r="X61" s="4"/>
      <c r="Y61" s="4"/>
      <c r="Z61" s="4"/>
    </row>
    <row r="62" spans="1:26" x14ac:dyDescent="0.3">
      <c r="A62" s="20">
        <v>59</v>
      </c>
      <c r="B62" s="5" t="s">
        <v>59</v>
      </c>
      <c r="C62" s="4">
        <v>2.6556430525536192</v>
      </c>
      <c r="D62" s="4">
        <v>3.9747199424908648</v>
      </c>
      <c r="E62" s="4">
        <v>3.6525001803881953</v>
      </c>
      <c r="F62" s="4">
        <v>2.9596625509805015</v>
      </c>
      <c r="G62" s="4">
        <v>4.0161739795639582</v>
      </c>
      <c r="H62" s="4">
        <v>3.7778299217380504</v>
      </c>
      <c r="I62" s="4">
        <v>5.4</v>
      </c>
      <c r="J62" s="4">
        <v>5</v>
      </c>
      <c r="K62" s="4">
        <v>4.2</v>
      </c>
      <c r="L62" s="4">
        <v>4.4000000000000004</v>
      </c>
      <c r="M62" s="4">
        <v>4.2</v>
      </c>
      <c r="N62" s="4">
        <v>4.5</v>
      </c>
      <c r="O62" s="4">
        <v>4.9000000000000004</v>
      </c>
      <c r="P62" s="4">
        <v>5.6</v>
      </c>
      <c r="Q62" s="4">
        <v>3.9</v>
      </c>
      <c r="R62" s="4">
        <v>3.1</v>
      </c>
      <c r="S62" s="4">
        <v>4.3</v>
      </c>
      <c r="T62" s="4"/>
      <c r="U62" s="4"/>
      <c r="V62" s="4"/>
      <c r="W62" s="4"/>
      <c r="X62" s="4"/>
      <c r="Y62" s="4"/>
      <c r="Z62" s="4"/>
    </row>
    <row r="63" spans="1:26" x14ac:dyDescent="0.3">
      <c r="A63" s="20">
        <v>60</v>
      </c>
      <c r="B63" s="5" t="s">
        <v>60</v>
      </c>
      <c r="C63" s="4">
        <v>6.6040688575899846</v>
      </c>
      <c r="D63" s="4">
        <v>7.6470588235294121</v>
      </c>
      <c r="E63" s="4">
        <v>8.2015231400117177</v>
      </c>
      <c r="F63" s="4">
        <v>7.2922719349215566</v>
      </c>
      <c r="G63" s="4">
        <v>5.376344086021505</v>
      </c>
      <c r="H63" s="4">
        <v>5.8279630148500985</v>
      </c>
      <c r="I63" s="4">
        <v>4.7</v>
      </c>
      <c r="J63" s="4">
        <v>4.8</v>
      </c>
      <c r="K63" s="4">
        <v>7.4</v>
      </c>
      <c r="L63" s="4">
        <v>4.4000000000000004</v>
      </c>
      <c r="M63" s="4">
        <v>4.2</v>
      </c>
      <c r="N63" s="4">
        <v>4.4000000000000004</v>
      </c>
      <c r="O63" s="4">
        <v>4.4000000000000004</v>
      </c>
      <c r="P63" s="4">
        <v>6.4</v>
      </c>
      <c r="Q63" s="4">
        <v>4.3</v>
      </c>
      <c r="R63" s="4">
        <v>3.3</v>
      </c>
      <c r="S63" s="4">
        <v>5.3</v>
      </c>
      <c r="T63" s="4"/>
      <c r="U63" s="4"/>
      <c r="V63" s="4"/>
      <c r="W63" s="4"/>
      <c r="X63" s="4"/>
      <c r="Y63" s="4"/>
      <c r="Z63" s="4"/>
    </row>
    <row r="64" spans="1:26" x14ac:dyDescent="0.3">
      <c r="A64" s="20">
        <v>61</v>
      </c>
      <c r="B64" s="5" t="s">
        <v>61</v>
      </c>
      <c r="C64" s="4">
        <v>1.8825301204819278</v>
      </c>
      <c r="D64" s="4">
        <v>3.7037037037037033</v>
      </c>
      <c r="E64" s="4">
        <v>3.306392358559882</v>
      </c>
      <c r="F64" s="4">
        <v>3.1640912435614421</v>
      </c>
      <c r="G64" s="4">
        <v>2.2222222222222223</v>
      </c>
      <c r="H64" s="4">
        <v>3.0116358658453115</v>
      </c>
      <c r="I64" s="4">
        <v>2.8</v>
      </c>
      <c r="J64" s="4">
        <v>3.9</v>
      </c>
      <c r="K64" s="4">
        <v>2.7</v>
      </c>
      <c r="L64" s="4">
        <v>3</v>
      </c>
      <c r="M64" s="4">
        <v>3.4</v>
      </c>
      <c r="N64" s="4">
        <v>2.7</v>
      </c>
      <c r="O64" s="4">
        <v>1.9</v>
      </c>
      <c r="P64" s="4">
        <v>2.4</v>
      </c>
      <c r="Q64" s="4">
        <v>1</v>
      </c>
      <c r="R64" s="4">
        <v>1.3</v>
      </c>
      <c r="S64" s="4">
        <v>1.3</v>
      </c>
      <c r="T64" s="4"/>
      <c r="U64" s="4"/>
      <c r="V64" s="4"/>
      <c r="W64" s="4"/>
      <c r="X64" s="4"/>
      <c r="Y64" s="4"/>
      <c r="Z64" s="4"/>
    </row>
    <row r="65" spans="1:26" x14ac:dyDescent="0.3">
      <c r="A65" s="20">
        <v>62</v>
      </c>
      <c r="B65" s="5" t="s">
        <v>62</v>
      </c>
      <c r="C65" s="4">
        <v>3.2271792325696858</v>
      </c>
      <c r="D65" s="4">
        <v>2.660016625103907</v>
      </c>
      <c r="E65" s="4">
        <v>3.0008649943442678</v>
      </c>
      <c r="F65" s="4">
        <v>3.3176203830777489</v>
      </c>
      <c r="G65" s="4">
        <v>3.2328121121866471</v>
      </c>
      <c r="H65" s="4">
        <v>2.8755052010865962</v>
      </c>
      <c r="I65" s="4">
        <v>3.9</v>
      </c>
      <c r="J65" s="4">
        <v>3.3</v>
      </c>
      <c r="K65" s="4">
        <v>5.0999999999999996</v>
      </c>
      <c r="L65" s="4">
        <v>4.4000000000000004</v>
      </c>
      <c r="M65" s="4">
        <v>4.3</v>
      </c>
      <c r="N65" s="4">
        <v>2.4</v>
      </c>
      <c r="O65" s="4">
        <v>2.7</v>
      </c>
      <c r="P65" s="4">
        <v>4.0999999999999996</v>
      </c>
      <c r="Q65" s="4">
        <v>2.6</v>
      </c>
      <c r="R65" s="4">
        <v>2.5</v>
      </c>
      <c r="S65" s="4">
        <v>2.5</v>
      </c>
      <c r="T65" s="4"/>
      <c r="U65" s="4"/>
      <c r="V65" s="4"/>
      <c r="W65" s="4"/>
      <c r="X65" s="4"/>
      <c r="Y65" s="4"/>
      <c r="Z65" s="4"/>
    </row>
    <row r="66" spans="1:26" x14ac:dyDescent="0.3">
      <c r="A66" s="20">
        <v>63</v>
      </c>
      <c r="B66" s="5" t="s">
        <v>63</v>
      </c>
      <c r="C66" s="4">
        <v>3.510436432637571</v>
      </c>
      <c r="D66" s="4">
        <v>5.0962512664640327</v>
      </c>
      <c r="E66" s="4">
        <v>4.647887323943662</v>
      </c>
      <c r="F66" s="4">
        <v>4.9939589206604911</v>
      </c>
      <c r="G66" s="4">
        <v>4.3324491600353667</v>
      </c>
      <c r="H66" s="4">
        <v>5.146023100760635</v>
      </c>
      <c r="I66" s="4">
        <v>6.6</v>
      </c>
      <c r="J66" s="4">
        <v>5.4</v>
      </c>
      <c r="K66" s="4">
        <v>3.9</v>
      </c>
      <c r="L66" s="4">
        <v>4.5</v>
      </c>
      <c r="M66" s="4">
        <v>3.5</v>
      </c>
      <c r="N66" s="4">
        <v>3.3</v>
      </c>
      <c r="O66" s="4">
        <v>3.2</v>
      </c>
      <c r="P66" s="4">
        <v>3.6</v>
      </c>
      <c r="Q66" s="4">
        <v>3.1</v>
      </c>
      <c r="R66" s="4">
        <v>2.4</v>
      </c>
      <c r="S66" s="4">
        <v>2.2000000000000002</v>
      </c>
      <c r="T66" s="4"/>
      <c r="U66" s="4"/>
      <c r="V66" s="4"/>
      <c r="W66" s="4"/>
      <c r="X66" s="4"/>
      <c r="Y66" s="4"/>
      <c r="Z66" s="4"/>
    </row>
    <row r="67" spans="1:26" x14ac:dyDescent="0.3">
      <c r="A67" s="20">
        <v>64</v>
      </c>
      <c r="B67" s="5" t="s">
        <v>64</v>
      </c>
      <c r="C67" s="4">
        <v>2.0692677226694363</v>
      </c>
      <c r="D67" s="4">
        <v>3.0459531195036935</v>
      </c>
      <c r="E67" s="4">
        <v>2.7416017053322754</v>
      </c>
      <c r="F67" s="4">
        <v>2.2941256479620362</v>
      </c>
      <c r="G67" s="4">
        <v>2.9343855034341662</v>
      </c>
      <c r="H67" s="4">
        <v>3.21371104648588</v>
      </c>
      <c r="I67" s="4">
        <v>4.0999999999999996</v>
      </c>
      <c r="J67" s="4">
        <v>4</v>
      </c>
      <c r="K67" s="4">
        <v>3</v>
      </c>
      <c r="L67" s="4">
        <v>3</v>
      </c>
      <c r="M67" s="4">
        <v>2.8</v>
      </c>
      <c r="N67" s="4">
        <v>2.6</v>
      </c>
      <c r="O67" s="4">
        <v>3.3</v>
      </c>
      <c r="P67" s="4">
        <v>4.4000000000000004</v>
      </c>
      <c r="Q67" s="4">
        <v>2.5</v>
      </c>
      <c r="R67" s="4">
        <v>2.1</v>
      </c>
      <c r="S67" s="4">
        <v>2.5</v>
      </c>
      <c r="T67" s="4"/>
      <c r="U67" s="4"/>
      <c r="V67" s="4"/>
      <c r="W67" s="4"/>
      <c r="X67" s="4"/>
      <c r="Y67" s="4"/>
      <c r="Z67" s="4"/>
    </row>
    <row r="68" spans="1:26" x14ac:dyDescent="0.3">
      <c r="A68" s="20">
        <v>65</v>
      </c>
      <c r="B68" s="5" t="s">
        <v>65</v>
      </c>
      <c r="C68" s="4">
        <v>3.3061399742378708</v>
      </c>
      <c r="D68" s="4">
        <v>3.4680753330271012</v>
      </c>
      <c r="E68" s="4">
        <v>4.8185098705158147</v>
      </c>
      <c r="F68" s="4">
        <v>5.0783699059561132</v>
      </c>
      <c r="G68" s="4">
        <v>4.7715736040609134</v>
      </c>
      <c r="H68" s="4">
        <v>4.7487684729064039</v>
      </c>
      <c r="I68" s="4">
        <v>4.4000000000000004</v>
      </c>
      <c r="J68" s="4">
        <v>5.2</v>
      </c>
      <c r="K68" s="4">
        <v>4.5</v>
      </c>
      <c r="L68" s="4">
        <v>4.2</v>
      </c>
      <c r="M68" s="4">
        <v>2.9</v>
      </c>
      <c r="N68" s="4">
        <v>3</v>
      </c>
      <c r="O68" s="4">
        <v>3.1</v>
      </c>
      <c r="P68" s="4">
        <v>3.6</v>
      </c>
      <c r="Q68" s="4">
        <v>2.4</v>
      </c>
      <c r="R68" s="4">
        <v>2.8</v>
      </c>
      <c r="S68" s="4">
        <v>3</v>
      </c>
      <c r="T68" s="4"/>
      <c r="U68" s="4"/>
      <c r="V68" s="4"/>
      <c r="W68" s="4"/>
      <c r="X68" s="4"/>
      <c r="Y68" s="4"/>
      <c r="Z68" s="4"/>
    </row>
    <row r="69" spans="1:26" x14ac:dyDescent="0.3">
      <c r="A69" s="20">
        <v>66</v>
      </c>
      <c r="B69" s="5" t="s">
        <v>66</v>
      </c>
      <c r="C69" s="4">
        <v>2.224567670699034</v>
      </c>
      <c r="D69" s="4">
        <v>3.0970033982082175</v>
      </c>
      <c r="E69" s="4">
        <v>3.2280325103511731</v>
      </c>
      <c r="F69" s="4">
        <v>3.6144578313253009</v>
      </c>
      <c r="G69" s="4">
        <v>3.2794249775381852</v>
      </c>
      <c r="H69" s="4">
        <v>3.9061382171984551</v>
      </c>
      <c r="I69" s="4">
        <v>3.1</v>
      </c>
      <c r="J69" s="4">
        <v>3.8</v>
      </c>
      <c r="K69" s="4">
        <v>2.7</v>
      </c>
      <c r="L69" s="4">
        <v>2.7</v>
      </c>
      <c r="M69" s="4">
        <v>2.4</v>
      </c>
      <c r="N69" s="4">
        <v>2.2000000000000002</v>
      </c>
      <c r="O69" s="4">
        <v>1.8</v>
      </c>
      <c r="P69" s="4">
        <v>2.4</v>
      </c>
      <c r="Q69" s="4">
        <v>1.2</v>
      </c>
      <c r="R69" s="4">
        <v>1.2</v>
      </c>
      <c r="S69" s="4">
        <v>1.5</v>
      </c>
      <c r="T69" s="4"/>
      <c r="U69" s="4"/>
      <c r="V69" s="4"/>
      <c r="W69" s="4"/>
      <c r="X69" s="4"/>
      <c r="Y69" s="4"/>
      <c r="Z69" s="4"/>
    </row>
    <row r="70" spans="1:26" x14ac:dyDescent="0.3">
      <c r="A70" s="20">
        <v>67</v>
      </c>
      <c r="B70" s="5" t="s">
        <v>67</v>
      </c>
      <c r="C70" s="4">
        <v>5.4004743659916077</v>
      </c>
      <c r="D70" s="4">
        <v>6.2439196957636858</v>
      </c>
      <c r="E70" s="4">
        <v>6.6168623265741733</v>
      </c>
      <c r="F70" s="4">
        <v>5.3158967391304346</v>
      </c>
      <c r="G70" s="4">
        <v>4.544712793733682</v>
      </c>
      <c r="H70" s="4">
        <v>5.6323516785438308</v>
      </c>
      <c r="I70" s="4">
        <v>4.4000000000000004</v>
      </c>
      <c r="J70" s="4">
        <v>4.9000000000000004</v>
      </c>
      <c r="K70" s="4">
        <v>5.0999999999999996</v>
      </c>
      <c r="L70" s="4">
        <v>4.3</v>
      </c>
      <c r="M70" s="4">
        <v>3.5</v>
      </c>
      <c r="N70" s="4">
        <v>3.9</v>
      </c>
      <c r="O70" s="4">
        <v>3.5</v>
      </c>
      <c r="P70" s="4">
        <v>2.6</v>
      </c>
      <c r="Q70" s="4">
        <v>2.7</v>
      </c>
      <c r="R70" s="4">
        <v>3.2</v>
      </c>
      <c r="S70" s="4">
        <v>2.9</v>
      </c>
      <c r="T70" s="4"/>
      <c r="U70" s="4"/>
      <c r="V70" s="4"/>
      <c r="W70" s="4"/>
      <c r="X70" s="4"/>
      <c r="Y70" s="4"/>
      <c r="Z70" s="4"/>
    </row>
    <row r="71" spans="1:26" x14ac:dyDescent="0.3">
      <c r="A71" s="20">
        <v>68</v>
      </c>
      <c r="B71" s="5" t="s">
        <v>68</v>
      </c>
      <c r="C71" s="4">
        <v>2.3469711385981604</v>
      </c>
      <c r="D71" s="4">
        <v>2.9259896729776247</v>
      </c>
      <c r="E71" s="4">
        <v>3.9134584791600382</v>
      </c>
      <c r="F71" s="4">
        <v>4.6977763858440342</v>
      </c>
      <c r="G71" s="4">
        <v>4.2617960426179602</v>
      </c>
      <c r="H71" s="4">
        <v>4.3748152527342601</v>
      </c>
      <c r="I71" s="4">
        <v>4.3</v>
      </c>
      <c r="J71" s="4">
        <v>5.8</v>
      </c>
      <c r="K71" s="4">
        <v>5</v>
      </c>
      <c r="L71" s="4">
        <v>4.5</v>
      </c>
      <c r="M71" s="4">
        <v>2.8</v>
      </c>
      <c r="N71" s="4">
        <v>3.2</v>
      </c>
      <c r="O71" s="4">
        <v>3.1</v>
      </c>
      <c r="P71" s="4">
        <v>3</v>
      </c>
      <c r="Q71" s="4">
        <v>2.2000000000000002</v>
      </c>
      <c r="R71" s="4">
        <v>2.8</v>
      </c>
      <c r="S71" s="4">
        <v>2.4</v>
      </c>
      <c r="T71" s="4"/>
      <c r="U71" s="4"/>
      <c r="V71" s="4"/>
      <c r="W71" s="4"/>
      <c r="X71" s="4"/>
      <c r="Y71" s="4"/>
      <c r="Z71" s="4"/>
    </row>
    <row r="72" spans="1:26" x14ac:dyDescent="0.3">
      <c r="A72" s="20">
        <v>69</v>
      </c>
      <c r="B72" s="5" t="s">
        <v>69</v>
      </c>
      <c r="C72" s="4">
        <v>4.2482739185571372</v>
      </c>
      <c r="D72" s="4">
        <v>4.1779380823564773</v>
      </c>
      <c r="E72" s="4">
        <v>5.747605164514785</v>
      </c>
      <c r="F72" s="4">
        <v>6.0206382833321941</v>
      </c>
      <c r="G72" s="4">
        <v>5.3320053120849931</v>
      </c>
      <c r="H72" s="4">
        <v>5.0689166559319849</v>
      </c>
      <c r="I72" s="4">
        <v>4.9000000000000004</v>
      </c>
      <c r="J72" s="4">
        <v>6.4</v>
      </c>
      <c r="K72" s="4">
        <v>5.0999999999999996</v>
      </c>
      <c r="L72" s="4">
        <v>4.7</v>
      </c>
      <c r="M72" s="4">
        <v>3.4</v>
      </c>
      <c r="N72" s="4">
        <v>3.4</v>
      </c>
      <c r="O72" s="4">
        <v>3.6</v>
      </c>
      <c r="P72" s="4">
        <v>3.7</v>
      </c>
      <c r="Q72" s="4">
        <v>2.6</v>
      </c>
      <c r="R72" s="4">
        <v>2.9</v>
      </c>
      <c r="S72" s="4">
        <v>3.5</v>
      </c>
      <c r="T72" s="4"/>
      <c r="U72" s="4"/>
      <c r="V72" s="4"/>
      <c r="W72" s="4"/>
      <c r="X72" s="4"/>
      <c r="Y72" s="4"/>
      <c r="Z72" s="4"/>
    </row>
    <row r="73" spans="1:26" x14ac:dyDescent="0.3">
      <c r="A73" s="20">
        <v>70</v>
      </c>
      <c r="B73" s="5" t="s">
        <v>70</v>
      </c>
      <c r="C73" s="4">
        <v>4.1575750427552043</v>
      </c>
      <c r="D73" s="4">
        <v>5.5198828433029172</v>
      </c>
      <c r="E73" s="4">
        <v>5.06314965910361</v>
      </c>
      <c r="F73" s="4">
        <v>5.5428155937132946</v>
      </c>
      <c r="G73" s="4">
        <v>5.0016363041343954</v>
      </c>
      <c r="H73" s="4">
        <v>6.0348867482426449</v>
      </c>
      <c r="I73" s="4">
        <v>6.5</v>
      </c>
      <c r="J73" s="4">
        <v>5</v>
      </c>
      <c r="K73" s="4">
        <v>3.8</v>
      </c>
      <c r="L73" s="4">
        <v>4.5999999999999996</v>
      </c>
      <c r="M73" s="4">
        <v>3.8</v>
      </c>
      <c r="N73" s="4">
        <v>3.4</v>
      </c>
      <c r="O73" s="4">
        <v>3.6</v>
      </c>
      <c r="P73" s="4">
        <v>3.8</v>
      </c>
      <c r="Q73" s="4">
        <v>2.7</v>
      </c>
      <c r="R73" s="4">
        <v>2</v>
      </c>
      <c r="S73" s="4">
        <v>2</v>
      </c>
      <c r="T73" s="4"/>
      <c r="U73" s="4"/>
      <c r="V73" s="4"/>
      <c r="W73" s="4"/>
      <c r="X73" s="4"/>
      <c r="Y73" s="4"/>
      <c r="Z73" s="4"/>
    </row>
    <row r="74" spans="1:26" x14ac:dyDescent="0.3">
      <c r="A74" s="20">
        <v>71</v>
      </c>
      <c r="B74" s="5" t="s">
        <v>71</v>
      </c>
      <c r="C74" s="4">
        <v>4.725588359144715</v>
      </c>
      <c r="D74" s="4">
        <v>3.8503800018313341</v>
      </c>
      <c r="E74" s="4">
        <v>3.9977130794265103</v>
      </c>
      <c r="F74" s="4">
        <v>4.3421675343114057</v>
      </c>
      <c r="G74" s="4">
        <v>4.2488619119878601</v>
      </c>
      <c r="H74" s="4">
        <v>3.6389910667367311</v>
      </c>
      <c r="I74" s="4">
        <v>4.8</v>
      </c>
      <c r="J74" s="4">
        <v>4.5999999999999996</v>
      </c>
      <c r="K74" s="4">
        <v>6.9</v>
      </c>
      <c r="L74" s="4">
        <v>6.2</v>
      </c>
      <c r="M74" s="4">
        <v>6.4</v>
      </c>
      <c r="N74" s="4">
        <v>3.9</v>
      </c>
      <c r="O74" s="4">
        <v>4.3</v>
      </c>
      <c r="P74" s="4">
        <v>5.6</v>
      </c>
      <c r="Q74" s="4">
        <v>4.0999999999999996</v>
      </c>
      <c r="R74" s="4">
        <v>3.6</v>
      </c>
      <c r="S74" s="4">
        <v>3.9</v>
      </c>
      <c r="T74" s="4"/>
      <c r="U74" s="4"/>
      <c r="V74" s="4"/>
      <c r="W74" s="4"/>
      <c r="X74" s="4"/>
      <c r="Y74" s="4"/>
      <c r="Z74" s="4"/>
    </row>
    <row r="75" spans="1:26" x14ac:dyDescent="0.3">
      <c r="A75" s="20">
        <v>72</v>
      </c>
      <c r="B75" s="5" t="s">
        <v>72</v>
      </c>
      <c r="C75" s="4">
        <v>3.2122370936902485</v>
      </c>
      <c r="D75" s="4">
        <v>3.3513097072419105</v>
      </c>
      <c r="E75" s="4">
        <v>4.0496169281284207</v>
      </c>
      <c r="F75" s="4">
        <v>3.4020991675714805</v>
      </c>
      <c r="G75" s="4">
        <v>2.7550260610573343</v>
      </c>
      <c r="H75" s="4">
        <v>2.9647715381932334</v>
      </c>
      <c r="I75" s="4">
        <v>2.6</v>
      </c>
      <c r="J75" s="4">
        <v>3.6</v>
      </c>
      <c r="K75" s="4">
        <v>3.6</v>
      </c>
      <c r="L75" s="4">
        <v>3</v>
      </c>
      <c r="M75" s="4">
        <v>2.7</v>
      </c>
      <c r="N75" s="4">
        <v>2.9</v>
      </c>
      <c r="O75" s="4">
        <v>2.7</v>
      </c>
      <c r="P75" s="4">
        <v>1.9</v>
      </c>
      <c r="Q75" s="4">
        <v>2</v>
      </c>
      <c r="R75" s="4">
        <v>2.7</v>
      </c>
      <c r="S75" s="4">
        <v>2.9</v>
      </c>
      <c r="T75" s="4"/>
      <c r="U75" s="4"/>
      <c r="V75" s="4"/>
      <c r="W75" s="4"/>
      <c r="X75" s="4"/>
      <c r="Y75" s="4"/>
      <c r="Z75" s="4"/>
    </row>
    <row r="76" spans="1:26" x14ac:dyDescent="0.3">
      <c r="A76" s="20">
        <v>73</v>
      </c>
      <c r="B76" s="5" t="s">
        <v>73</v>
      </c>
      <c r="C76" s="4">
        <v>4.3672203047709228</v>
      </c>
      <c r="D76" s="4">
        <v>5.2710734653608293</v>
      </c>
      <c r="E76" s="4">
        <v>6.0666294694750542</v>
      </c>
      <c r="F76" s="4">
        <v>4.8774066527780953</v>
      </c>
      <c r="G76" s="4">
        <v>5.1044886285002544</v>
      </c>
      <c r="H76" s="4">
        <v>5.5206352756962307</v>
      </c>
      <c r="I76" s="4">
        <v>6.7</v>
      </c>
      <c r="J76" s="4">
        <v>6.1</v>
      </c>
      <c r="K76" s="4">
        <v>5.9</v>
      </c>
      <c r="L76" s="4">
        <v>5.9</v>
      </c>
      <c r="M76" s="4">
        <v>6</v>
      </c>
      <c r="N76" s="4">
        <v>4.5</v>
      </c>
      <c r="O76" s="4">
        <v>5.0999999999999996</v>
      </c>
      <c r="P76" s="4">
        <v>6.1</v>
      </c>
      <c r="Q76" s="4">
        <v>4.3</v>
      </c>
      <c r="R76" s="4">
        <v>3.8</v>
      </c>
      <c r="S76" s="4">
        <v>4.3</v>
      </c>
      <c r="T76" s="4"/>
      <c r="U76" s="4"/>
      <c r="V76" s="4"/>
      <c r="W76" s="4"/>
      <c r="X76" s="4"/>
      <c r="Y76" s="4"/>
      <c r="Z76" s="4"/>
    </row>
    <row r="77" spans="1:26" x14ac:dyDescent="0.3">
      <c r="A77" s="20">
        <v>74</v>
      </c>
      <c r="B77" s="5" t="s">
        <v>74</v>
      </c>
      <c r="C77" s="4">
        <v>3.2737854660092149</v>
      </c>
      <c r="D77" s="4">
        <v>5.1464423049122496</v>
      </c>
      <c r="E77" s="4">
        <v>5.341057124643144</v>
      </c>
      <c r="F77" s="4">
        <v>5.1193637640254162</v>
      </c>
      <c r="G77" s="4">
        <v>7.2810439930041699</v>
      </c>
      <c r="H77" s="4">
        <v>7.9523019821527292</v>
      </c>
      <c r="I77" s="4">
        <v>8</v>
      </c>
      <c r="J77" s="4">
        <v>7.9</v>
      </c>
      <c r="K77" s="4">
        <v>6.1</v>
      </c>
      <c r="L77" s="4">
        <v>7.3</v>
      </c>
      <c r="M77" s="4">
        <v>5.8</v>
      </c>
      <c r="N77" s="4">
        <v>5.2</v>
      </c>
      <c r="O77" s="4">
        <v>5.6</v>
      </c>
      <c r="P77" s="4">
        <v>8.1999999999999993</v>
      </c>
      <c r="Q77" s="4">
        <v>4.7</v>
      </c>
      <c r="R77" s="4">
        <v>4.2</v>
      </c>
      <c r="S77" s="4">
        <v>5</v>
      </c>
      <c r="T77" s="4"/>
      <c r="U77" s="4"/>
      <c r="V77" s="4"/>
      <c r="W77" s="4"/>
      <c r="X77" s="4"/>
      <c r="Y77" s="4"/>
      <c r="Z77" s="4"/>
    </row>
    <row r="78" spans="1:26" x14ac:dyDescent="0.3">
      <c r="A78" s="20">
        <v>75</v>
      </c>
      <c r="B78" s="5" t="s">
        <v>75</v>
      </c>
      <c r="C78" s="4">
        <v>3.8953903631668592</v>
      </c>
      <c r="D78" s="4">
        <v>4.0842300127270619</v>
      </c>
      <c r="E78" s="4">
        <v>5.8958734231344883</v>
      </c>
      <c r="F78" s="4">
        <v>6.8617133235108403</v>
      </c>
      <c r="G78" s="4">
        <v>6.3912465487268646</v>
      </c>
      <c r="H78" s="4">
        <v>6.2211638636701894</v>
      </c>
      <c r="I78" s="4">
        <v>5.8</v>
      </c>
      <c r="J78" s="4">
        <v>7.5</v>
      </c>
      <c r="K78" s="4">
        <v>5.9</v>
      </c>
      <c r="L78" s="4">
        <v>5.5</v>
      </c>
      <c r="M78" s="4">
        <v>4.0999999999999996</v>
      </c>
      <c r="N78" s="4">
        <v>4.3</v>
      </c>
      <c r="O78" s="4">
        <v>4.5999999999999996</v>
      </c>
      <c r="P78" s="4">
        <v>4.4000000000000004</v>
      </c>
      <c r="Q78" s="4">
        <v>3.2</v>
      </c>
      <c r="R78" s="4">
        <v>3.4</v>
      </c>
      <c r="S78" s="4">
        <v>4</v>
      </c>
      <c r="T78" s="4"/>
      <c r="U78" s="4"/>
      <c r="V78" s="4"/>
      <c r="W78" s="4"/>
      <c r="X78" s="4"/>
      <c r="Y78" s="4"/>
      <c r="Z78" s="4"/>
    </row>
    <row r="79" spans="1:26" x14ac:dyDescent="0.3">
      <c r="A79" s="20">
        <v>76</v>
      </c>
      <c r="B79" s="5" t="s">
        <v>76</v>
      </c>
      <c r="C79" s="4">
        <v>4.8856242138120605</v>
      </c>
      <c r="D79" s="4">
        <v>6.3782722704832775</v>
      </c>
      <c r="E79" s="4">
        <v>6.6625803600701321</v>
      </c>
      <c r="F79" s="4">
        <v>6.3393008414751231</v>
      </c>
      <c r="G79" s="4">
        <v>8.4940883634100803</v>
      </c>
      <c r="H79" s="4">
        <v>8.7313350900307416</v>
      </c>
      <c r="I79" s="4">
        <v>6.2</v>
      </c>
      <c r="J79" s="4">
        <v>7</v>
      </c>
      <c r="K79" s="4">
        <v>6.7</v>
      </c>
      <c r="L79" s="4">
        <v>7.6</v>
      </c>
      <c r="M79" s="4">
        <v>7.5</v>
      </c>
      <c r="N79" s="4">
        <v>5.4</v>
      </c>
      <c r="O79" s="4">
        <v>6.3</v>
      </c>
      <c r="P79" s="4">
        <v>7.3</v>
      </c>
      <c r="Q79" s="4">
        <v>4.5</v>
      </c>
      <c r="R79" s="4">
        <v>4.7</v>
      </c>
      <c r="S79" s="4">
        <v>4.4000000000000004</v>
      </c>
      <c r="T79" s="4"/>
      <c r="U79" s="4"/>
      <c r="V79" s="4"/>
      <c r="W79" s="4"/>
      <c r="X79" s="4"/>
      <c r="Y79" s="4"/>
      <c r="Z79" s="4"/>
    </row>
    <row r="80" spans="1:26" x14ac:dyDescent="0.3">
      <c r="A80" s="20">
        <v>77</v>
      </c>
      <c r="B80" s="5" t="s">
        <v>77</v>
      </c>
      <c r="C80" s="4">
        <v>3.7527022782284138</v>
      </c>
      <c r="D80" s="4">
        <v>5.6342717620509779</v>
      </c>
      <c r="E80" s="4">
        <v>5.2749759418326976</v>
      </c>
      <c r="F80" s="4">
        <v>4.5724342604734627</v>
      </c>
      <c r="G80" s="4">
        <v>6.1295765142567911</v>
      </c>
      <c r="H80" s="4">
        <v>5.4566537071141124</v>
      </c>
      <c r="I80" s="4">
        <v>7.7</v>
      </c>
      <c r="J80" s="4">
        <v>7.3</v>
      </c>
      <c r="K80" s="4">
        <v>5.9</v>
      </c>
      <c r="L80" s="4">
        <v>5.7</v>
      </c>
      <c r="M80" s="4">
        <v>5.6</v>
      </c>
      <c r="N80" s="4">
        <v>5.5</v>
      </c>
      <c r="O80" s="4">
        <v>6</v>
      </c>
      <c r="P80" s="4">
        <v>6.3</v>
      </c>
      <c r="Q80" s="4">
        <v>4.3</v>
      </c>
      <c r="R80" s="4">
        <v>3.4</v>
      </c>
      <c r="S80" s="4">
        <v>4.8</v>
      </c>
      <c r="T80" s="4"/>
      <c r="U80" s="4"/>
      <c r="V80" s="4"/>
      <c r="W80" s="4"/>
      <c r="X80" s="4"/>
      <c r="Y80" s="4"/>
      <c r="Z80" s="4"/>
    </row>
    <row r="81" spans="1:26" x14ac:dyDescent="0.3">
      <c r="A81" s="20">
        <v>78</v>
      </c>
      <c r="B81" s="5" t="s">
        <v>78</v>
      </c>
      <c r="C81" s="4">
        <v>5.5720910915761053</v>
      </c>
      <c r="D81" s="4">
        <v>4.6901919207739482</v>
      </c>
      <c r="E81" s="4">
        <v>4.2989921080155939</v>
      </c>
      <c r="F81" s="4">
        <v>3.9350200939604916</v>
      </c>
      <c r="G81" s="4">
        <v>3.8317037581718125</v>
      </c>
      <c r="H81" s="4">
        <v>4.1130727671406291</v>
      </c>
      <c r="I81" s="4">
        <v>5.8</v>
      </c>
      <c r="J81" s="4">
        <v>5.5</v>
      </c>
      <c r="K81" s="4">
        <v>5</v>
      </c>
      <c r="L81" s="4">
        <v>4.5999999999999996</v>
      </c>
      <c r="M81" s="4">
        <v>4.3</v>
      </c>
      <c r="N81" s="4">
        <v>3.8</v>
      </c>
      <c r="O81" s="4">
        <v>4.2</v>
      </c>
      <c r="P81" s="4">
        <v>5.6</v>
      </c>
      <c r="Q81" s="4">
        <v>3.4</v>
      </c>
      <c r="R81" s="4">
        <v>3.4</v>
      </c>
      <c r="S81" s="4">
        <v>3.9</v>
      </c>
      <c r="T81" s="4"/>
      <c r="U81" s="4"/>
      <c r="V81" s="4"/>
      <c r="W81" s="4"/>
      <c r="X81" s="4"/>
      <c r="Y81" s="4"/>
      <c r="Z81" s="4"/>
    </row>
    <row r="82" spans="1:26" x14ac:dyDescent="0.3">
      <c r="A82" s="20">
        <v>79</v>
      </c>
      <c r="B82" s="5" t="s">
        <v>79</v>
      </c>
      <c r="C82" s="4">
        <v>5.320773930753564</v>
      </c>
      <c r="D82" s="4">
        <v>5.2164840897235258</v>
      </c>
      <c r="E82" s="4">
        <v>6.0103883255008661</v>
      </c>
      <c r="F82" s="4">
        <v>5.37687208445863</v>
      </c>
      <c r="G82" s="4">
        <v>3.5615054306643095</v>
      </c>
      <c r="H82" s="4">
        <v>3.9252778434618114</v>
      </c>
      <c r="I82" s="4">
        <v>3.7</v>
      </c>
      <c r="J82" s="4">
        <v>5.0999999999999996</v>
      </c>
      <c r="K82" s="4">
        <v>6</v>
      </c>
      <c r="L82" s="4">
        <v>5</v>
      </c>
      <c r="M82" s="4">
        <v>4.0999999999999996</v>
      </c>
      <c r="N82" s="4">
        <v>4.5999999999999996</v>
      </c>
      <c r="O82" s="4">
        <v>3.9</v>
      </c>
      <c r="P82" s="4">
        <v>3</v>
      </c>
      <c r="Q82" s="4">
        <v>3.5</v>
      </c>
      <c r="R82" s="4">
        <v>4.5</v>
      </c>
      <c r="S82" s="4">
        <v>4.0999999999999996</v>
      </c>
      <c r="T82" s="4"/>
      <c r="U82" s="4"/>
      <c r="V82" s="4"/>
      <c r="W82" s="4"/>
      <c r="X82" s="4"/>
      <c r="Y82" s="4"/>
      <c r="Z82" s="4"/>
    </row>
    <row r="83" spans="1:26" x14ac:dyDescent="0.3">
      <c r="A83" s="20">
        <v>80</v>
      </c>
      <c r="B83" s="1" t="s">
        <v>82</v>
      </c>
      <c r="C83" s="2">
        <v>4.5197276591546105</v>
      </c>
      <c r="D83" s="2">
        <v>5.1086717827568791</v>
      </c>
      <c r="E83" s="2">
        <v>5.4586220524809352</v>
      </c>
      <c r="F83" s="2">
        <v>4.8268529512924054</v>
      </c>
      <c r="G83" s="2">
        <v>5.4711742534282441</v>
      </c>
      <c r="H83" s="2">
        <v>5.646985784846299</v>
      </c>
      <c r="I83" s="2">
        <f>AVERAGE(I7,I10,I12:I13,I16:I17,I21,I23,I25,I29,I34,I36,I38:I39,I43,I45:I48,I52:I53,I55:I56,I60,I62,I67,I76:I77,I79:I81)</f>
        <v>6.2612903225806447</v>
      </c>
      <c r="J83" s="2">
        <v>6.5</v>
      </c>
      <c r="K83" s="2">
        <f t="shared" ref="K83:M83" si="0">AVERAGE(K7,K10,K12:K13,K16:K17,K21,K23,K25,K29,K34,K36,K38:K39,K43,K45:K48,K52:K53,K55:K56,K60,K62,K67,K76:K77,K79:K81)</f>
        <v>5.7516129032258059</v>
      </c>
      <c r="L83" s="2">
        <f t="shared" si="0"/>
        <v>5.8741935483870966</v>
      </c>
      <c r="M83" s="2">
        <f t="shared" si="0"/>
        <v>5.5612903225806454</v>
      </c>
      <c r="N83" s="2">
        <v>4.7</v>
      </c>
      <c r="O83" s="2">
        <v>5.7</v>
      </c>
      <c r="P83" s="2">
        <v>6.6</v>
      </c>
      <c r="Q83" s="2">
        <v>4.5</v>
      </c>
      <c r="R83" s="2">
        <v>3.9</v>
      </c>
      <c r="S83" s="2">
        <v>4.2</v>
      </c>
      <c r="T83" s="2"/>
      <c r="U83" s="2"/>
      <c r="V83" s="2"/>
      <c r="W83" s="2"/>
      <c r="X83" s="2"/>
      <c r="Y83" s="2"/>
      <c r="Z83" s="2"/>
    </row>
    <row r="84" spans="1:26" x14ac:dyDescent="0.3">
      <c r="A84" s="20">
        <v>81</v>
      </c>
      <c r="B84" s="3" t="s">
        <v>0</v>
      </c>
      <c r="C84" s="4">
        <v>4.5837803541786108</v>
      </c>
      <c r="D84" s="4">
        <v>5.1180378518540959</v>
      </c>
      <c r="E84" s="4">
        <v>5.4963143449663603</v>
      </c>
      <c r="F84" s="4">
        <v>5.0513655190093809</v>
      </c>
      <c r="G84" s="4">
        <v>5.3582029529481607</v>
      </c>
      <c r="H84" s="4">
        <v>5.608973888370639</v>
      </c>
      <c r="I84" s="4">
        <v>6.2</v>
      </c>
      <c r="J84" s="4">
        <v>6.4105787923798925</v>
      </c>
      <c r="K84" s="4">
        <v>5.9218613039404353</v>
      </c>
      <c r="L84" s="4">
        <v>5.9</v>
      </c>
      <c r="M84" s="4">
        <v>5.2</v>
      </c>
      <c r="N84" s="66">
        <v>4.5999999999999996</v>
      </c>
      <c r="O84" s="66">
        <v>5.4</v>
      </c>
      <c r="P84" s="4">
        <v>6.2</v>
      </c>
      <c r="Q84" s="4">
        <v>4.3</v>
      </c>
      <c r="R84" s="4">
        <v>3.7</v>
      </c>
      <c r="S84" s="4">
        <v>4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</row>
    <row r="85" spans="1:26" x14ac:dyDescent="0.3">
      <c r="O85" s="2"/>
    </row>
    <row r="86" spans="1:26" x14ac:dyDescent="0.3">
      <c r="C86" t="s">
        <v>87</v>
      </c>
    </row>
    <row r="87" spans="1:26" ht="17.399999999999999" x14ac:dyDescent="0.3">
      <c r="B87" s="17" t="s">
        <v>86</v>
      </c>
      <c r="C87" s="18">
        <f>MATCH(1,C88:Z88,0)</f>
        <v>18</v>
      </c>
    </row>
    <row r="88" spans="1:26" x14ac:dyDescent="0.3">
      <c r="B88" s="8"/>
      <c r="C88">
        <f>IF(ISNUMBER(C89),0,1)</f>
        <v>0</v>
      </c>
      <c r="D88">
        <f t="shared" ref="D88:Z88" si="1">IF(ISNUMBER(D89),0,1)</f>
        <v>0</v>
      </c>
      <c r="E88">
        <f t="shared" si="1"/>
        <v>0</v>
      </c>
      <c r="F88">
        <f t="shared" si="1"/>
        <v>0</v>
      </c>
      <c r="G88">
        <f t="shared" si="1"/>
        <v>0</v>
      </c>
      <c r="H88">
        <f t="shared" si="1"/>
        <v>0</v>
      </c>
      <c r="I88">
        <f t="shared" si="1"/>
        <v>0</v>
      </c>
      <c r="J88">
        <f t="shared" si="1"/>
        <v>0</v>
      </c>
      <c r="K88">
        <f t="shared" si="1"/>
        <v>0</v>
      </c>
      <c r="L88">
        <f t="shared" si="1"/>
        <v>0</v>
      </c>
      <c r="M88">
        <f t="shared" si="1"/>
        <v>0</v>
      </c>
      <c r="N88">
        <f t="shared" si="1"/>
        <v>0</v>
      </c>
      <c r="O88">
        <f t="shared" si="1"/>
        <v>0</v>
      </c>
      <c r="P88">
        <f t="shared" si="1"/>
        <v>0</v>
      </c>
      <c r="Q88">
        <f t="shared" si="1"/>
        <v>0</v>
      </c>
      <c r="R88">
        <f>IF(ISNUMBER(R89),0,1)</f>
        <v>0</v>
      </c>
      <c r="S88">
        <f t="shared" si="1"/>
        <v>0</v>
      </c>
      <c r="T88">
        <f t="shared" si="1"/>
        <v>1</v>
      </c>
      <c r="U88">
        <f t="shared" si="1"/>
        <v>1</v>
      </c>
      <c r="V88">
        <f t="shared" si="1"/>
        <v>1</v>
      </c>
      <c r="W88">
        <f t="shared" si="1"/>
        <v>1</v>
      </c>
      <c r="X88">
        <f t="shared" si="1"/>
        <v>1</v>
      </c>
      <c r="Y88">
        <f t="shared" si="1"/>
        <v>1</v>
      </c>
      <c r="Z88">
        <f t="shared" si="1"/>
        <v>1</v>
      </c>
    </row>
    <row r="89" spans="1:26" x14ac:dyDescent="0.3">
      <c r="A89" s="20">
        <v>1</v>
      </c>
      <c r="B89" s="5" t="s">
        <v>1</v>
      </c>
      <c r="C89">
        <f t="shared" ref="C89:U90" si="2">RANK(C4,C$4:C$82)</f>
        <v>45</v>
      </c>
      <c r="D89">
        <f t="shared" si="2"/>
        <v>59</v>
      </c>
      <c r="E89">
        <f t="shared" si="2"/>
        <v>54</v>
      </c>
      <c r="F89">
        <f t="shared" si="2"/>
        <v>37</v>
      </c>
      <c r="G89">
        <f t="shared" si="2"/>
        <v>42</v>
      </c>
      <c r="H89">
        <f t="shared" si="2"/>
        <v>57</v>
      </c>
      <c r="I89">
        <f t="shared" si="2"/>
        <v>63</v>
      </c>
      <c r="J89">
        <f t="shared" si="2"/>
        <v>60</v>
      </c>
      <c r="K89">
        <f t="shared" si="2"/>
        <v>65</v>
      </c>
      <c r="L89">
        <f t="shared" si="2"/>
        <v>65</v>
      </c>
      <c r="M89">
        <f t="shared" si="2"/>
        <v>74</v>
      </c>
      <c r="N89">
        <f t="shared" si="2"/>
        <v>76</v>
      </c>
      <c r="O89">
        <f>RANK(O4,O$4:O$82)</f>
        <v>72</v>
      </c>
      <c r="P89">
        <f>RANK(P4,P$4:P$82)</f>
        <v>61</v>
      </c>
      <c r="Q89">
        <f t="shared" si="2"/>
        <v>73</v>
      </c>
      <c r="R89">
        <f t="shared" si="2"/>
        <v>66</v>
      </c>
      <c r="S89">
        <f t="shared" si="2"/>
        <v>70</v>
      </c>
      <c r="T89" t="e">
        <f t="shared" si="2"/>
        <v>#N/A</v>
      </c>
      <c r="U89" t="e">
        <f t="shared" si="2"/>
        <v>#N/A</v>
      </c>
      <c r="V89" t="e">
        <f t="shared" ref="V89:Z93" si="3">RANK(V4,V$4:V$82)</f>
        <v>#N/A</v>
      </c>
      <c r="W89" t="e">
        <f t="shared" si="3"/>
        <v>#N/A</v>
      </c>
      <c r="X89" t="e">
        <f t="shared" si="3"/>
        <v>#N/A</v>
      </c>
      <c r="Y89" t="e">
        <f t="shared" si="3"/>
        <v>#N/A</v>
      </c>
      <c r="Z89" t="e">
        <f t="shared" si="3"/>
        <v>#N/A</v>
      </c>
    </row>
    <row r="90" spans="1:26" x14ac:dyDescent="0.3">
      <c r="A90" s="20">
        <v>2</v>
      </c>
      <c r="B90" s="5" t="s">
        <v>2</v>
      </c>
      <c r="C90">
        <f t="shared" ref="C90:F90" si="4">RANK(C5,C$4:C$82)</f>
        <v>13</v>
      </c>
      <c r="D90">
        <f t="shared" si="4"/>
        <v>11</v>
      </c>
      <c r="E90">
        <f t="shared" si="4"/>
        <v>12</v>
      </c>
      <c r="F90">
        <f t="shared" si="4"/>
        <v>15</v>
      </c>
      <c r="G90">
        <f t="shared" si="2"/>
        <v>44</v>
      </c>
      <c r="H90">
        <f t="shared" si="2"/>
        <v>25</v>
      </c>
      <c r="I90">
        <f t="shared" si="2"/>
        <v>43</v>
      </c>
      <c r="J90">
        <f t="shared" si="2"/>
        <v>31</v>
      </c>
      <c r="K90">
        <f t="shared" si="2"/>
        <v>15</v>
      </c>
      <c r="L90">
        <f t="shared" si="2"/>
        <v>31</v>
      </c>
      <c r="M90">
        <f t="shared" si="2"/>
        <v>39</v>
      </c>
      <c r="N90">
        <f t="shared" si="2"/>
        <v>17</v>
      </c>
      <c r="O90">
        <f t="shared" si="2"/>
        <v>35</v>
      </c>
      <c r="P90">
        <f t="shared" si="2"/>
        <v>64</v>
      </c>
      <c r="Q90">
        <f t="shared" si="2"/>
        <v>31</v>
      </c>
      <c r="R90">
        <f t="shared" si="2"/>
        <v>14</v>
      </c>
      <c r="S90">
        <f t="shared" si="2"/>
        <v>15</v>
      </c>
      <c r="T90" t="e">
        <f t="shared" si="2"/>
        <v>#N/A</v>
      </c>
      <c r="U90" t="e">
        <f t="shared" si="2"/>
        <v>#N/A</v>
      </c>
      <c r="V90" t="e">
        <f t="shared" si="3"/>
        <v>#N/A</v>
      </c>
      <c r="W90" t="e">
        <f t="shared" si="3"/>
        <v>#N/A</v>
      </c>
      <c r="X90" t="e">
        <f t="shared" si="3"/>
        <v>#N/A</v>
      </c>
      <c r="Y90" t="e">
        <f t="shared" si="3"/>
        <v>#N/A</v>
      </c>
      <c r="Z90" t="e">
        <f t="shared" si="3"/>
        <v>#N/A</v>
      </c>
    </row>
    <row r="91" spans="1:26" x14ac:dyDescent="0.3">
      <c r="A91" s="20">
        <v>3</v>
      </c>
      <c r="B91" s="5" t="s">
        <v>3</v>
      </c>
      <c r="C91">
        <f t="shared" ref="C91:U94" si="5">RANK(C6,C$4:C$82)</f>
        <v>7</v>
      </c>
      <c r="D91">
        <f t="shared" si="5"/>
        <v>7</v>
      </c>
      <c r="E91">
        <f t="shared" si="5"/>
        <v>8</v>
      </c>
      <c r="F91">
        <f t="shared" si="5"/>
        <v>5</v>
      </c>
      <c r="G91">
        <f t="shared" si="5"/>
        <v>15</v>
      </c>
      <c r="H91">
        <f t="shared" si="5"/>
        <v>13</v>
      </c>
      <c r="I91">
        <f t="shared" si="5"/>
        <v>54</v>
      </c>
      <c r="J91">
        <f t="shared" si="5"/>
        <v>47</v>
      </c>
      <c r="K91">
        <f t="shared" si="5"/>
        <v>20</v>
      </c>
      <c r="L91">
        <f t="shared" si="5"/>
        <v>47</v>
      </c>
      <c r="M91">
        <f t="shared" si="5"/>
        <v>34</v>
      </c>
      <c r="N91">
        <f t="shared" si="5"/>
        <v>37</v>
      </c>
      <c r="O91">
        <f t="shared" si="5"/>
        <v>46</v>
      </c>
      <c r="P91">
        <f t="shared" si="5"/>
        <v>19</v>
      </c>
      <c r="Q91">
        <f t="shared" si="5"/>
        <v>24</v>
      </c>
      <c r="R91">
        <f t="shared" si="5"/>
        <v>53</v>
      </c>
      <c r="S91">
        <f t="shared" si="5"/>
        <v>13</v>
      </c>
      <c r="T91" t="e">
        <f t="shared" si="5"/>
        <v>#N/A</v>
      </c>
      <c r="U91" t="e">
        <f t="shared" si="5"/>
        <v>#N/A</v>
      </c>
      <c r="V91" t="e">
        <f t="shared" si="3"/>
        <v>#N/A</v>
      </c>
      <c r="W91" t="e">
        <f t="shared" si="3"/>
        <v>#N/A</v>
      </c>
      <c r="X91" t="e">
        <f t="shared" si="3"/>
        <v>#N/A</v>
      </c>
      <c r="Y91" t="e">
        <f t="shared" si="3"/>
        <v>#N/A</v>
      </c>
      <c r="Z91" t="e">
        <f t="shared" si="3"/>
        <v>#N/A</v>
      </c>
    </row>
    <row r="92" spans="1:26" x14ac:dyDescent="0.3">
      <c r="A92" s="20">
        <v>4</v>
      </c>
      <c r="B92" s="5" t="s">
        <v>4</v>
      </c>
      <c r="C92">
        <f t="shared" si="5"/>
        <v>61</v>
      </c>
      <c r="D92">
        <f t="shared" si="5"/>
        <v>69</v>
      </c>
      <c r="E92">
        <f t="shared" si="5"/>
        <v>71</v>
      </c>
      <c r="F92">
        <f t="shared" si="5"/>
        <v>74</v>
      </c>
      <c r="G92">
        <f t="shared" si="5"/>
        <v>62</v>
      </c>
      <c r="H92">
        <f t="shared" si="5"/>
        <v>60</v>
      </c>
      <c r="I92">
        <f t="shared" si="5"/>
        <v>44</v>
      </c>
      <c r="J92">
        <f t="shared" si="5"/>
        <v>53</v>
      </c>
      <c r="K92">
        <f t="shared" si="5"/>
        <v>65</v>
      </c>
      <c r="L92">
        <f t="shared" si="5"/>
        <v>44</v>
      </c>
      <c r="M92">
        <f t="shared" si="5"/>
        <v>56</v>
      </c>
      <c r="N92">
        <f t="shared" si="5"/>
        <v>54</v>
      </c>
      <c r="O92">
        <f t="shared" si="5"/>
        <v>56</v>
      </c>
      <c r="P92">
        <f t="shared" si="5"/>
        <v>36</v>
      </c>
      <c r="Q92">
        <f t="shared" si="5"/>
        <v>53</v>
      </c>
      <c r="R92">
        <f t="shared" si="5"/>
        <v>57</v>
      </c>
      <c r="S92">
        <f t="shared" si="5"/>
        <v>43</v>
      </c>
      <c r="T92" t="e">
        <f t="shared" si="5"/>
        <v>#N/A</v>
      </c>
      <c r="U92" t="e">
        <f t="shared" si="5"/>
        <v>#N/A</v>
      </c>
      <c r="V92" t="e">
        <f t="shared" si="3"/>
        <v>#N/A</v>
      </c>
      <c r="W92" t="e">
        <f t="shared" si="3"/>
        <v>#N/A</v>
      </c>
      <c r="X92" t="e">
        <f t="shared" si="3"/>
        <v>#N/A</v>
      </c>
      <c r="Y92" t="e">
        <f t="shared" si="3"/>
        <v>#N/A</v>
      </c>
      <c r="Z92" t="e">
        <f t="shared" si="3"/>
        <v>#N/A</v>
      </c>
    </row>
    <row r="93" spans="1:26" x14ac:dyDescent="0.3">
      <c r="A93" s="20">
        <v>5</v>
      </c>
      <c r="B93" s="5" t="s">
        <v>5</v>
      </c>
      <c r="C93">
        <f t="shared" si="5"/>
        <v>23</v>
      </c>
      <c r="D93">
        <f t="shared" si="5"/>
        <v>43</v>
      </c>
      <c r="E93">
        <f t="shared" si="5"/>
        <v>41</v>
      </c>
      <c r="F93">
        <f t="shared" si="5"/>
        <v>38</v>
      </c>
      <c r="G93">
        <f t="shared" si="5"/>
        <v>39</v>
      </c>
      <c r="H93">
        <f t="shared" si="5"/>
        <v>44</v>
      </c>
      <c r="I93">
        <f t="shared" si="5"/>
        <v>30</v>
      </c>
      <c r="J93">
        <f t="shared" si="5"/>
        <v>38</v>
      </c>
      <c r="K93">
        <f t="shared" si="5"/>
        <v>7</v>
      </c>
      <c r="L93">
        <f t="shared" si="5"/>
        <v>11</v>
      </c>
      <c r="M93">
        <f t="shared" si="5"/>
        <v>12</v>
      </c>
      <c r="N93">
        <f t="shared" si="5"/>
        <v>47</v>
      </c>
      <c r="O93">
        <f t="shared" si="5"/>
        <v>39</v>
      </c>
      <c r="P93">
        <f t="shared" si="5"/>
        <v>16</v>
      </c>
      <c r="Q93">
        <f t="shared" si="5"/>
        <v>24</v>
      </c>
      <c r="R93">
        <f t="shared" si="5"/>
        <v>28</v>
      </c>
      <c r="S93">
        <f t="shared" si="5"/>
        <v>40</v>
      </c>
      <c r="T93" t="e">
        <f t="shared" si="5"/>
        <v>#N/A</v>
      </c>
      <c r="U93" t="e">
        <f t="shared" si="5"/>
        <v>#N/A</v>
      </c>
      <c r="V93" t="e">
        <f t="shared" si="3"/>
        <v>#N/A</v>
      </c>
      <c r="W93" t="e">
        <f t="shared" si="3"/>
        <v>#N/A</v>
      </c>
      <c r="X93" t="e">
        <f t="shared" si="3"/>
        <v>#N/A</v>
      </c>
      <c r="Y93" t="e">
        <f t="shared" si="3"/>
        <v>#N/A</v>
      </c>
      <c r="Z93" t="e">
        <f t="shared" si="3"/>
        <v>#N/A</v>
      </c>
    </row>
    <row r="94" spans="1:26" x14ac:dyDescent="0.3">
      <c r="A94" s="20">
        <v>6</v>
      </c>
      <c r="B94" s="5" t="s">
        <v>6</v>
      </c>
      <c r="C94">
        <f t="shared" si="5"/>
        <v>54</v>
      </c>
      <c r="D94">
        <f t="shared" si="5"/>
        <v>68</v>
      </c>
      <c r="E94">
        <f t="shared" si="5"/>
        <v>66</v>
      </c>
      <c r="F94">
        <f t="shared" si="5"/>
        <v>62</v>
      </c>
      <c r="G94">
        <f t="shared" si="5"/>
        <v>52</v>
      </c>
      <c r="H94">
        <f t="shared" si="5"/>
        <v>66</v>
      </c>
      <c r="I94">
        <f t="shared" si="5"/>
        <v>59</v>
      </c>
      <c r="J94">
        <f t="shared" si="5"/>
        <v>74</v>
      </c>
      <c r="K94">
        <f t="shared" si="5"/>
        <v>38</v>
      </c>
      <c r="L94">
        <f t="shared" si="5"/>
        <v>41</v>
      </c>
      <c r="M94">
        <f t="shared" si="5"/>
        <v>32</v>
      </c>
      <c r="N94">
        <f t="shared" si="5"/>
        <v>68</v>
      </c>
      <c r="O94">
        <f t="shared" si="5"/>
        <v>66</v>
      </c>
      <c r="P94">
        <f t="shared" si="5"/>
        <v>48</v>
      </c>
      <c r="Q94">
        <f t="shared" si="5"/>
        <v>46</v>
      </c>
      <c r="R94">
        <f t="shared" si="5"/>
        <v>57</v>
      </c>
      <c r="S94">
        <f t="shared" si="5"/>
        <v>57</v>
      </c>
      <c r="T94" t="e">
        <f t="shared" si="5"/>
        <v>#N/A</v>
      </c>
      <c r="U94" t="e">
        <f t="shared" ref="U94:Z97" si="6">RANK(U9,U$4:U$82)</f>
        <v>#N/A</v>
      </c>
      <c r="V94" t="e">
        <f t="shared" si="6"/>
        <v>#N/A</v>
      </c>
      <c r="W94" t="e">
        <f t="shared" si="6"/>
        <v>#N/A</v>
      </c>
      <c r="X94" t="e">
        <f t="shared" si="6"/>
        <v>#N/A</v>
      </c>
      <c r="Y94" t="e">
        <f t="shared" si="6"/>
        <v>#N/A</v>
      </c>
      <c r="Z94" t="e">
        <f t="shared" si="6"/>
        <v>#N/A</v>
      </c>
    </row>
    <row r="95" spans="1:26" x14ac:dyDescent="0.3">
      <c r="A95" s="20">
        <v>7</v>
      </c>
      <c r="B95" s="5" t="s">
        <v>7</v>
      </c>
      <c r="C95">
        <f t="shared" ref="C95:U98" si="7">RANK(C10,C$4:C$82)</f>
        <v>67</v>
      </c>
      <c r="D95">
        <f t="shared" si="7"/>
        <v>60</v>
      </c>
      <c r="E95">
        <f t="shared" si="7"/>
        <v>77</v>
      </c>
      <c r="F95">
        <f t="shared" si="7"/>
        <v>77</v>
      </c>
      <c r="G95">
        <f t="shared" si="7"/>
        <v>71</v>
      </c>
      <c r="H95">
        <f t="shared" si="7"/>
        <v>67</v>
      </c>
      <c r="I95">
        <f t="shared" si="7"/>
        <v>69</v>
      </c>
      <c r="J95">
        <f t="shared" si="7"/>
        <v>64</v>
      </c>
      <c r="K95">
        <f t="shared" si="7"/>
        <v>71</v>
      </c>
      <c r="L95">
        <f t="shared" si="7"/>
        <v>68</v>
      </c>
      <c r="M95">
        <f t="shared" si="7"/>
        <v>59</v>
      </c>
      <c r="N95">
        <f t="shared" si="7"/>
        <v>64</v>
      </c>
      <c r="O95">
        <f t="shared" si="7"/>
        <v>51</v>
      </c>
      <c r="P95">
        <f t="shared" si="7"/>
        <v>45</v>
      </c>
      <c r="Q95">
        <f t="shared" si="7"/>
        <v>68</v>
      </c>
      <c r="R95">
        <f t="shared" si="7"/>
        <v>63</v>
      </c>
      <c r="S95">
        <f t="shared" si="7"/>
        <v>64</v>
      </c>
      <c r="T95" t="e">
        <f t="shared" si="7"/>
        <v>#N/A</v>
      </c>
      <c r="U95" t="e">
        <f t="shared" si="7"/>
        <v>#N/A</v>
      </c>
      <c r="V95" t="e">
        <f t="shared" si="6"/>
        <v>#N/A</v>
      </c>
      <c r="W95" t="e">
        <f t="shared" si="6"/>
        <v>#N/A</v>
      </c>
      <c r="X95" t="e">
        <f t="shared" si="6"/>
        <v>#N/A</v>
      </c>
      <c r="Y95" t="e">
        <f t="shared" si="6"/>
        <v>#N/A</v>
      </c>
      <c r="Z95" t="e">
        <f t="shared" si="6"/>
        <v>#N/A</v>
      </c>
    </row>
    <row r="96" spans="1:26" x14ac:dyDescent="0.3">
      <c r="A96" s="20">
        <v>8</v>
      </c>
      <c r="B96" s="5" t="s">
        <v>8</v>
      </c>
      <c r="D96">
        <f t="shared" si="7"/>
        <v>36</v>
      </c>
      <c r="E96">
        <f t="shared" si="7"/>
        <v>15</v>
      </c>
      <c r="F96">
        <f t="shared" si="7"/>
        <v>8</v>
      </c>
      <c r="G96">
        <f t="shared" si="7"/>
        <v>16</v>
      </c>
      <c r="H96">
        <f t="shared" si="7"/>
        <v>21</v>
      </c>
      <c r="I96">
        <f t="shared" si="7"/>
        <v>32</v>
      </c>
      <c r="J96">
        <f t="shared" si="7"/>
        <v>16</v>
      </c>
      <c r="K96">
        <f t="shared" si="7"/>
        <v>35</v>
      </c>
      <c r="L96">
        <f t="shared" si="7"/>
        <v>33</v>
      </c>
      <c r="M96">
        <f t="shared" si="7"/>
        <v>46</v>
      </c>
      <c r="N96">
        <f t="shared" si="7"/>
        <v>29</v>
      </c>
      <c r="O96">
        <f t="shared" si="7"/>
        <v>39</v>
      </c>
      <c r="P96">
        <f t="shared" si="7"/>
        <v>51</v>
      </c>
      <c r="Q96">
        <f t="shared" si="7"/>
        <v>42</v>
      </c>
      <c r="R96">
        <f t="shared" si="7"/>
        <v>22</v>
      </c>
      <c r="S96">
        <f t="shared" si="7"/>
        <v>20</v>
      </c>
      <c r="T96" t="e">
        <f t="shared" si="7"/>
        <v>#N/A</v>
      </c>
      <c r="U96" t="e">
        <f t="shared" si="7"/>
        <v>#N/A</v>
      </c>
      <c r="V96" t="e">
        <f t="shared" si="6"/>
        <v>#N/A</v>
      </c>
      <c r="W96" t="e">
        <f t="shared" si="6"/>
        <v>#N/A</v>
      </c>
      <c r="X96" t="e">
        <f t="shared" si="6"/>
        <v>#N/A</v>
      </c>
      <c r="Y96" t="e">
        <f t="shared" si="6"/>
        <v>#N/A</v>
      </c>
      <c r="Z96" t="e">
        <f t="shared" si="6"/>
        <v>#N/A</v>
      </c>
    </row>
    <row r="97" spans="1:26" x14ac:dyDescent="0.3">
      <c r="A97" s="20">
        <v>9</v>
      </c>
      <c r="B97" s="5" t="s">
        <v>9</v>
      </c>
      <c r="C97">
        <f t="shared" si="7"/>
        <v>69</v>
      </c>
      <c r="D97">
        <f t="shared" si="7"/>
        <v>73</v>
      </c>
      <c r="E97">
        <f t="shared" si="7"/>
        <v>67</v>
      </c>
      <c r="F97">
        <f t="shared" si="7"/>
        <v>72</v>
      </c>
      <c r="G97">
        <f t="shared" si="7"/>
        <v>72</v>
      </c>
      <c r="H97">
        <f t="shared" si="7"/>
        <v>74</v>
      </c>
      <c r="I97">
        <f t="shared" si="7"/>
        <v>54</v>
      </c>
      <c r="J97">
        <f t="shared" si="7"/>
        <v>64</v>
      </c>
      <c r="K97">
        <f t="shared" si="7"/>
        <v>60</v>
      </c>
      <c r="L97">
        <f t="shared" si="7"/>
        <v>59</v>
      </c>
      <c r="M97">
        <f t="shared" si="7"/>
        <v>47</v>
      </c>
      <c r="N97">
        <f t="shared" si="7"/>
        <v>62</v>
      </c>
      <c r="O97">
        <f t="shared" si="7"/>
        <v>49</v>
      </c>
      <c r="P97">
        <f t="shared" si="7"/>
        <v>40</v>
      </c>
      <c r="Q97">
        <f t="shared" si="7"/>
        <v>48</v>
      </c>
      <c r="R97">
        <f t="shared" si="7"/>
        <v>55</v>
      </c>
      <c r="S97">
        <f t="shared" si="7"/>
        <v>45</v>
      </c>
      <c r="T97" t="e">
        <f t="shared" si="7"/>
        <v>#N/A</v>
      </c>
      <c r="U97" t="e">
        <f t="shared" si="7"/>
        <v>#N/A</v>
      </c>
      <c r="V97" t="e">
        <f t="shared" si="6"/>
        <v>#N/A</v>
      </c>
      <c r="W97" t="e">
        <f t="shared" si="6"/>
        <v>#N/A</v>
      </c>
      <c r="X97" t="e">
        <f t="shared" si="6"/>
        <v>#N/A</v>
      </c>
      <c r="Y97" t="e">
        <f t="shared" si="6"/>
        <v>#N/A</v>
      </c>
      <c r="Z97" t="e">
        <f t="shared" si="6"/>
        <v>#N/A</v>
      </c>
    </row>
    <row r="98" spans="1:26" x14ac:dyDescent="0.3">
      <c r="A98" s="20">
        <v>10</v>
      </c>
      <c r="B98" s="5" t="s">
        <v>10</v>
      </c>
      <c r="C98">
        <f t="shared" si="7"/>
        <v>6</v>
      </c>
      <c r="D98">
        <f t="shared" si="7"/>
        <v>3</v>
      </c>
      <c r="E98">
        <f t="shared" si="7"/>
        <v>4</v>
      </c>
      <c r="F98">
        <f t="shared" si="7"/>
        <v>7</v>
      </c>
      <c r="G98">
        <f t="shared" si="7"/>
        <v>1</v>
      </c>
      <c r="H98">
        <f t="shared" si="7"/>
        <v>4</v>
      </c>
      <c r="I98">
        <f t="shared" si="7"/>
        <v>3</v>
      </c>
      <c r="J98">
        <f t="shared" si="7"/>
        <v>2</v>
      </c>
      <c r="K98">
        <f t="shared" si="7"/>
        <v>4</v>
      </c>
      <c r="L98">
        <f t="shared" si="7"/>
        <v>1</v>
      </c>
      <c r="M98">
        <f t="shared" si="7"/>
        <v>1</v>
      </c>
      <c r="N98">
        <f t="shared" si="7"/>
        <v>1</v>
      </c>
      <c r="O98">
        <f t="shared" si="7"/>
        <v>2</v>
      </c>
      <c r="P98">
        <f t="shared" si="7"/>
        <v>3</v>
      </c>
      <c r="Q98">
        <f t="shared" si="7"/>
        <v>4</v>
      </c>
      <c r="R98">
        <f t="shared" si="7"/>
        <v>2</v>
      </c>
      <c r="S98">
        <f t="shared" si="7"/>
        <v>5</v>
      </c>
      <c r="T98" t="e">
        <f t="shared" si="7"/>
        <v>#N/A</v>
      </c>
      <c r="U98" t="e">
        <f t="shared" ref="U98:Z101" si="8">RANK(U13,U$4:U$82)</f>
        <v>#N/A</v>
      </c>
      <c r="V98" t="e">
        <f t="shared" si="8"/>
        <v>#N/A</v>
      </c>
      <c r="W98" t="e">
        <f t="shared" si="8"/>
        <v>#N/A</v>
      </c>
      <c r="X98" t="e">
        <f t="shared" si="8"/>
        <v>#N/A</v>
      </c>
      <c r="Y98" t="e">
        <f t="shared" si="8"/>
        <v>#N/A</v>
      </c>
      <c r="Z98" t="e">
        <f t="shared" si="8"/>
        <v>#N/A</v>
      </c>
    </row>
    <row r="99" spans="1:26" x14ac:dyDescent="0.3">
      <c r="A99" s="20">
        <v>11</v>
      </c>
      <c r="B99" s="5" t="s">
        <v>11</v>
      </c>
      <c r="C99">
        <f t="shared" ref="C99:U102" si="9">RANK(C14,C$4:C$82)</f>
        <v>53</v>
      </c>
      <c r="D99">
        <f t="shared" si="9"/>
        <v>51</v>
      </c>
      <c r="E99">
        <f t="shared" si="9"/>
        <v>53</v>
      </c>
      <c r="F99">
        <f t="shared" si="9"/>
        <v>59</v>
      </c>
      <c r="G99">
        <f t="shared" si="9"/>
        <v>73</v>
      </c>
      <c r="H99">
        <f t="shared" si="9"/>
        <v>59</v>
      </c>
      <c r="I99">
        <f t="shared" si="9"/>
        <v>69</v>
      </c>
      <c r="J99">
        <f t="shared" si="9"/>
        <v>60</v>
      </c>
      <c r="K99">
        <f t="shared" si="9"/>
        <v>41</v>
      </c>
      <c r="L99">
        <f t="shared" si="9"/>
        <v>56</v>
      </c>
      <c r="M99">
        <f t="shared" si="9"/>
        <v>59</v>
      </c>
      <c r="N99">
        <f t="shared" si="9"/>
        <v>37</v>
      </c>
      <c r="O99">
        <f t="shared" si="9"/>
        <v>62</v>
      </c>
      <c r="P99">
        <f t="shared" si="9"/>
        <v>74</v>
      </c>
      <c r="Q99">
        <f t="shared" si="9"/>
        <v>48</v>
      </c>
      <c r="R99">
        <f t="shared" si="9"/>
        <v>22</v>
      </c>
      <c r="S99">
        <f t="shared" si="9"/>
        <v>49</v>
      </c>
      <c r="T99" t="e">
        <f t="shared" si="9"/>
        <v>#N/A</v>
      </c>
      <c r="U99" t="e">
        <f t="shared" si="9"/>
        <v>#N/A</v>
      </c>
      <c r="V99" t="e">
        <f t="shared" si="8"/>
        <v>#N/A</v>
      </c>
      <c r="W99" t="e">
        <f t="shared" si="8"/>
        <v>#N/A</v>
      </c>
      <c r="X99" t="e">
        <f t="shared" si="8"/>
        <v>#N/A</v>
      </c>
      <c r="Y99" t="e">
        <f t="shared" si="8"/>
        <v>#N/A</v>
      </c>
      <c r="Z99" t="e">
        <f t="shared" si="8"/>
        <v>#N/A</v>
      </c>
    </row>
    <row r="100" spans="1:26" x14ac:dyDescent="0.3">
      <c r="A100" s="20">
        <v>12</v>
      </c>
      <c r="B100" s="5" t="s">
        <v>12</v>
      </c>
      <c r="C100">
        <f t="shared" si="9"/>
        <v>43</v>
      </c>
      <c r="D100">
        <f t="shared" si="9"/>
        <v>57</v>
      </c>
      <c r="E100">
        <f t="shared" si="9"/>
        <v>34</v>
      </c>
      <c r="F100">
        <f t="shared" si="9"/>
        <v>18</v>
      </c>
      <c r="G100">
        <f t="shared" si="9"/>
        <v>29</v>
      </c>
      <c r="H100">
        <f t="shared" si="9"/>
        <v>42</v>
      </c>
      <c r="I100">
        <f t="shared" si="9"/>
        <v>32</v>
      </c>
      <c r="J100">
        <f t="shared" si="9"/>
        <v>26</v>
      </c>
      <c r="K100">
        <f t="shared" si="9"/>
        <v>56</v>
      </c>
      <c r="L100">
        <f t="shared" si="9"/>
        <v>24</v>
      </c>
      <c r="M100">
        <f t="shared" si="9"/>
        <v>30</v>
      </c>
      <c r="N100">
        <f t="shared" si="9"/>
        <v>39</v>
      </c>
      <c r="O100">
        <f t="shared" si="9"/>
        <v>26</v>
      </c>
      <c r="P100">
        <f t="shared" si="9"/>
        <v>44</v>
      </c>
      <c r="Q100">
        <f t="shared" si="9"/>
        <v>68</v>
      </c>
      <c r="R100">
        <f t="shared" si="9"/>
        <v>72</v>
      </c>
      <c r="S100">
        <f t="shared" si="9"/>
        <v>76</v>
      </c>
      <c r="T100" t="e">
        <f t="shared" si="9"/>
        <v>#N/A</v>
      </c>
      <c r="U100" t="e">
        <f t="shared" si="9"/>
        <v>#N/A</v>
      </c>
      <c r="V100" t="e">
        <f t="shared" si="8"/>
        <v>#N/A</v>
      </c>
      <c r="W100" t="e">
        <f t="shared" si="8"/>
        <v>#N/A</v>
      </c>
      <c r="X100" t="e">
        <f t="shared" si="8"/>
        <v>#N/A</v>
      </c>
      <c r="Y100" t="e">
        <f t="shared" si="8"/>
        <v>#N/A</v>
      </c>
      <c r="Z100" t="e">
        <f t="shared" si="8"/>
        <v>#N/A</v>
      </c>
    </row>
    <row r="101" spans="1:26" x14ac:dyDescent="0.3">
      <c r="A101" s="20">
        <v>13</v>
      </c>
      <c r="B101" s="5" t="s">
        <v>13</v>
      </c>
      <c r="C101">
        <f t="shared" si="9"/>
        <v>31</v>
      </c>
      <c r="D101">
        <f t="shared" si="9"/>
        <v>45</v>
      </c>
      <c r="E101">
        <f t="shared" si="9"/>
        <v>25</v>
      </c>
      <c r="F101">
        <f t="shared" si="9"/>
        <v>41</v>
      </c>
      <c r="G101">
        <f t="shared" si="9"/>
        <v>34</v>
      </c>
      <c r="H101">
        <f t="shared" si="9"/>
        <v>30</v>
      </c>
      <c r="I101">
        <f t="shared" si="9"/>
        <v>35</v>
      </c>
      <c r="J101">
        <f t="shared" si="9"/>
        <v>23</v>
      </c>
      <c r="K101">
        <f t="shared" si="9"/>
        <v>15</v>
      </c>
      <c r="L101">
        <f t="shared" si="9"/>
        <v>20</v>
      </c>
      <c r="M101">
        <f t="shared" si="9"/>
        <v>14</v>
      </c>
      <c r="N101">
        <f t="shared" si="9"/>
        <v>17</v>
      </c>
      <c r="O101">
        <f t="shared" si="9"/>
        <v>7</v>
      </c>
      <c r="P101">
        <f t="shared" si="9"/>
        <v>19</v>
      </c>
      <c r="Q101">
        <f t="shared" si="9"/>
        <v>8</v>
      </c>
      <c r="R101">
        <f t="shared" si="9"/>
        <v>19</v>
      </c>
      <c r="S101">
        <f t="shared" si="9"/>
        <v>37</v>
      </c>
      <c r="T101" t="e">
        <f t="shared" si="9"/>
        <v>#N/A</v>
      </c>
      <c r="U101" t="e">
        <f t="shared" si="9"/>
        <v>#N/A</v>
      </c>
      <c r="V101" t="e">
        <f t="shared" si="8"/>
        <v>#N/A</v>
      </c>
      <c r="W101" t="e">
        <f t="shared" si="8"/>
        <v>#N/A</v>
      </c>
      <c r="X101" t="e">
        <f t="shared" si="8"/>
        <v>#N/A</v>
      </c>
      <c r="Y101" t="e">
        <f t="shared" si="8"/>
        <v>#N/A</v>
      </c>
      <c r="Z101" t="e">
        <f t="shared" si="8"/>
        <v>#N/A</v>
      </c>
    </row>
    <row r="102" spans="1:26" x14ac:dyDescent="0.3">
      <c r="A102" s="20">
        <v>14</v>
      </c>
      <c r="B102" s="5" t="s">
        <v>14</v>
      </c>
      <c r="C102">
        <f t="shared" si="9"/>
        <v>22</v>
      </c>
      <c r="D102">
        <f t="shared" si="9"/>
        <v>37</v>
      </c>
      <c r="E102">
        <f t="shared" si="9"/>
        <v>20</v>
      </c>
      <c r="F102">
        <f t="shared" si="9"/>
        <v>33</v>
      </c>
      <c r="G102">
        <f t="shared" si="9"/>
        <v>27</v>
      </c>
      <c r="H102">
        <f t="shared" si="9"/>
        <v>29</v>
      </c>
      <c r="I102">
        <f t="shared" si="9"/>
        <v>17</v>
      </c>
      <c r="J102">
        <f t="shared" si="9"/>
        <v>7</v>
      </c>
      <c r="K102">
        <f t="shared" si="9"/>
        <v>8</v>
      </c>
      <c r="L102">
        <f t="shared" si="9"/>
        <v>15</v>
      </c>
      <c r="M102">
        <f t="shared" si="9"/>
        <v>13</v>
      </c>
      <c r="N102">
        <f t="shared" si="9"/>
        <v>11</v>
      </c>
      <c r="O102">
        <f t="shared" si="9"/>
        <v>5</v>
      </c>
      <c r="P102">
        <f t="shared" si="9"/>
        <v>12</v>
      </c>
      <c r="Q102">
        <f t="shared" si="9"/>
        <v>6</v>
      </c>
      <c r="R102">
        <f t="shared" si="9"/>
        <v>12</v>
      </c>
      <c r="S102">
        <f t="shared" si="9"/>
        <v>14</v>
      </c>
      <c r="T102" t="e">
        <f t="shared" si="9"/>
        <v>#N/A</v>
      </c>
      <c r="U102" t="e">
        <f t="shared" ref="U102:Z105" si="10">RANK(U17,U$4:U$82)</f>
        <v>#N/A</v>
      </c>
      <c r="V102" t="e">
        <f t="shared" si="10"/>
        <v>#N/A</v>
      </c>
      <c r="W102" t="e">
        <f t="shared" si="10"/>
        <v>#N/A</v>
      </c>
      <c r="X102" t="e">
        <f t="shared" si="10"/>
        <v>#N/A</v>
      </c>
      <c r="Y102" t="e">
        <f t="shared" si="10"/>
        <v>#N/A</v>
      </c>
      <c r="Z102" t="e">
        <f t="shared" si="10"/>
        <v>#N/A</v>
      </c>
    </row>
    <row r="103" spans="1:26" x14ac:dyDescent="0.3">
      <c r="A103" s="20">
        <v>15</v>
      </c>
      <c r="B103" s="5" t="s">
        <v>15</v>
      </c>
      <c r="C103">
        <f t="shared" ref="C103:U106" si="11">RANK(C18,C$4:C$82)</f>
        <v>2</v>
      </c>
      <c r="D103">
        <f t="shared" si="11"/>
        <v>1</v>
      </c>
      <c r="E103">
        <f t="shared" si="11"/>
        <v>2</v>
      </c>
      <c r="F103">
        <f t="shared" si="11"/>
        <v>3</v>
      </c>
      <c r="G103">
        <f t="shared" si="11"/>
        <v>5</v>
      </c>
      <c r="H103">
        <f t="shared" si="11"/>
        <v>1</v>
      </c>
      <c r="I103">
        <f t="shared" si="11"/>
        <v>11</v>
      </c>
      <c r="J103">
        <f t="shared" si="11"/>
        <v>3</v>
      </c>
      <c r="K103">
        <f t="shared" si="11"/>
        <v>2</v>
      </c>
      <c r="L103">
        <f t="shared" si="11"/>
        <v>7</v>
      </c>
      <c r="M103">
        <f t="shared" si="11"/>
        <v>10</v>
      </c>
      <c r="N103">
        <f t="shared" si="11"/>
        <v>4</v>
      </c>
      <c r="O103">
        <f t="shared" si="11"/>
        <v>6</v>
      </c>
      <c r="P103">
        <f t="shared" si="11"/>
        <v>2</v>
      </c>
      <c r="Q103">
        <f t="shared" si="11"/>
        <v>3</v>
      </c>
      <c r="R103">
        <f t="shared" si="11"/>
        <v>5</v>
      </c>
      <c r="S103">
        <f t="shared" si="11"/>
        <v>1</v>
      </c>
      <c r="T103" t="e">
        <f t="shared" si="11"/>
        <v>#N/A</v>
      </c>
      <c r="U103" t="e">
        <f t="shared" si="11"/>
        <v>#N/A</v>
      </c>
      <c r="V103" t="e">
        <f t="shared" si="10"/>
        <v>#N/A</v>
      </c>
      <c r="W103" t="e">
        <f t="shared" si="10"/>
        <v>#N/A</v>
      </c>
      <c r="X103" t="e">
        <f t="shared" si="10"/>
        <v>#N/A</v>
      </c>
      <c r="Y103" t="e">
        <f t="shared" si="10"/>
        <v>#N/A</v>
      </c>
      <c r="Z103" t="e">
        <f t="shared" si="10"/>
        <v>#N/A</v>
      </c>
    </row>
    <row r="104" spans="1:26" x14ac:dyDescent="0.3">
      <c r="A104" s="20">
        <v>16</v>
      </c>
      <c r="B104" s="5" t="s">
        <v>16</v>
      </c>
      <c r="C104">
        <f t="shared" si="11"/>
        <v>65</v>
      </c>
      <c r="D104">
        <f t="shared" si="11"/>
        <v>42</v>
      </c>
      <c r="E104">
        <f t="shared" si="11"/>
        <v>50</v>
      </c>
      <c r="F104">
        <f t="shared" si="11"/>
        <v>35</v>
      </c>
      <c r="G104">
        <f t="shared" si="11"/>
        <v>33</v>
      </c>
      <c r="H104">
        <f t="shared" si="11"/>
        <v>19</v>
      </c>
      <c r="I104">
        <f t="shared" si="11"/>
        <v>13</v>
      </c>
      <c r="J104">
        <f t="shared" si="11"/>
        <v>36</v>
      </c>
      <c r="K104">
        <f t="shared" si="11"/>
        <v>65</v>
      </c>
      <c r="L104">
        <f t="shared" si="11"/>
        <v>54</v>
      </c>
      <c r="M104">
        <f t="shared" si="11"/>
        <v>67</v>
      </c>
      <c r="N104">
        <f t="shared" si="11"/>
        <v>65</v>
      </c>
      <c r="O104">
        <f t="shared" si="11"/>
        <v>68</v>
      </c>
      <c r="P104">
        <f t="shared" si="11"/>
        <v>61</v>
      </c>
      <c r="Q104">
        <f t="shared" si="11"/>
        <v>61</v>
      </c>
      <c r="R104">
        <f t="shared" si="11"/>
        <v>66</v>
      </c>
      <c r="S104">
        <f t="shared" si="11"/>
        <v>69</v>
      </c>
      <c r="T104" t="e">
        <f t="shared" si="11"/>
        <v>#N/A</v>
      </c>
      <c r="U104" t="e">
        <f t="shared" si="11"/>
        <v>#N/A</v>
      </c>
      <c r="V104" t="e">
        <f t="shared" si="10"/>
        <v>#N/A</v>
      </c>
      <c r="W104" t="e">
        <f t="shared" si="10"/>
        <v>#N/A</v>
      </c>
      <c r="X104" t="e">
        <f t="shared" si="10"/>
        <v>#N/A</v>
      </c>
      <c r="Y104" t="e">
        <f t="shared" si="10"/>
        <v>#N/A</v>
      </c>
      <c r="Z104" t="e">
        <f t="shared" si="10"/>
        <v>#N/A</v>
      </c>
    </row>
    <row r="105" spans="1:26" x14ac:dyDescent="0.3">
      <c r="A105" s="20">
        <v>17</v>
      </c>
      <c r="B105" s="5" t="s">
        <v>17</v>
      </c>
      <c r="C105">
        <f t="shared" si="11"/>
        <v>75</v>
      </c>
      <c r="D105">
        <f t="shared" si="11"/>
        <v>75</v>
      </c>
      <c r="E105">
        <f t="shared" si="11"/>
        <v>73</v>
      </c>
      <c r="F105">
        <f t="shared" si="11"/>
        <v>64</v>
      </c>
      <c r="G105">
        <f t="shared" si="11"/>
        <v>70</v>
      </c>
      <c r="H105">
        <f t="shared" si="11"/>
        <v>72</v>
      </c>
      <c r="I105">
        <f t="shared" si="11"/>
        <v>50</v>
      </c>
      <c r="J105">
        <f t="shared" si="11"/>
        <v>73</v>
      </c>
      <c r="K105">
        <f t="shared" si="11"/>
        <v>75</v>
      </c>
      <c r="L105">
        <f t="shared" si="11"/>
        <v>68</v>
      </c>
      <c r="M105">
        <f t="shared" si="11"/>
        <v>73</v>
      </c>
      <c r="N105">
        <f t="shared" si="11"/>
        <v>70</v>
      </c>
      <c r="O105">
        <f t="shared" si="11"/>
        <v>71</v>
      </c>
      <c r="P105">
        <f t="shared" si="11"/>
        <v>66</v>
      </c>
      <c r="Q105">
        <f t="shared" si="11"/>
        <v>65</v>
      </c>
      <c r="R105">
        <f t="shared" si="11"/>
        <v>68</v>
      </c>
      <c r="S105">
        <f t="shared" si="11"/>
        <v>73</v>
      </c>
      <c r="T105" t="e">
        <f t="shared" si="11"/>
        <v>#N/A</v>
      </c>
      <c r="U105" t="e">
        <f t="shared" si="11"/>
        <v>#N/A</v>
      </c>
      <c r="V105" t="e">
        <f t="shared" si="10"/>
        <v>#N/A</v>
      </c>
      <c r="W105" t="e">
        <f t="shared" si="10"/>
        <v>#N/A</v>
      </c>
      <c r="X105" t="e">
        <f t="shared" si="10"/>
        <v>#N/A</v>
      </c>
      <c r="Y105" t="e">
        <f t="shared" si="10"/>
        <v>#N/A</v>
      </c>
      <c r="Z105" t="e">
        <f t="shared" si="10"/>
        <v>#N/A</v>
      </c>
    </row>
    <row r="106" spans="1:26" x14ac:dyDescent="0.3">
      <c r="A106" s="20">
        <v>18</v>
      </c>
      <c r="B106" s="5" t="s">
        <v>18</v>
      </c>
      <c r="C106">
        <f t="shared" si="11"/>
        <v>12</v>
      </c>
      <c r="D106">
        <f t="shared" si="11"/>
        <v>21</v>
      </c>
      <c r="E106">
        <f t="shared" si="11"/>
        <v>33</v>
      </c>
      <c r="F106">
        <f t="shared" si="11"/>
        <v>36</v>
      </c>
      <c r="G106">
        <f t="shared" si="11"/>
        <v>12</v>
      </c>
      <c r="H106">
        <f t="shared" si="11"/>
        <v>15</v>
      </c>
      <c r="I106">
        <f t="shared" si="11"/>
        <v>4</v>
      </c>
      <c r="J106">
        <f t="shared" si="11"/>
        <v>9</v>
      </c>
      <c r="K106">
        <f t="shared" si="11"/>
        <v>22</v>
      </c>
      <c r="L106">
        <f t="shared" si="11"/>
        <v>13</v>
      </c>
      <c r="M106">
        <f t="shared" si="11"/>
        <v>22</v>
      </c>
      <c r="N106">
        <f t="shared" si="11"/>
        <v>13</v>
      </c>
      <c r="O106">
        <f t="shared" si="11"/>
        <v>16</v>
      </c>
      <c r="P106">
        <f t="shared" si="11"/>
        <v>8</v>
      </c>
      <c r="Q106">
        <f t="shared" si="11"/>
        <v>13</v>
      </c>
      <c r="R106">
        <f t="shared" si="11"/>
        <v>16</v>
      </c>
      <c r="S106">
        <f t="shared" si="11"/>
        <v>8</v>
      </c>
      <c r="T106" t="e">
        <f t="shared" si="11"/>
        <v>#N/A</v>
      </c>
      <c r="U106" t="e">
        <f t="shared" ref="U106:Z109" si="12">RANK(U21,U$4:U$82)</f>
        <v>#N/A</v>
      </c>
      <c r="V106" t="e">
        <f t="shared" si="12"/>
        <v>#N/A</v>
      </c>
      <c r="W106" t="e">
        <f t="shared" si="12"/>
        <v>#N/A</v>
      </c>
      <c r="X106" t="e">
        <f t="shared" si="12"/>
        <v>#N/A</v>
      </c>
      <c r="Y106" t="e">
        <f t="shared" si="12"/>
        <v>#N/A</v>
      </c>
      <c r="Z106" t="e">
        <f t="shared" si="12"/>
        <v>#N/A</v>
      </c>
    </row>
    <row r="107" spans="1:26" x14ac:dyDescent="0.3">
      <c r="A107" s="20">
        <v>19</v>
      </c>
      <c r="B107" s="5" t="s">
        <v>19</v>
      </c>
      <c r="C107">
        <f t="shared" ref="C107:U110" si="13">RANK(C22,C$4:C$82)</f>
        <v>15</v>
      </c>
      <c r="D107">
        <f t="shared" si="13"/>
        <v>38</v>
      </c>
      <c r="E107">
        <f t="shared" si="13"/>
        <v>40</v>
      </c>
      <c r="F107">
        <f t="shared" si="13"/>
        <v>28</v>
      </c>
      <c r="G107">
        <f t="shared" si="13"/>
        <v>25</v>
      </c>
      <c r="H107">
        <f t="shared" si="13"/>
        <v>43</v>
      </c>
      <c r="I107">
        <f t="shared" si="13"/>
        <v>20</v>
      </c>
      <c r="J107">
        <f t="shared" si="13"/>
        <v>31</v>
      </c>
      <c r="K107">
        <f t="shared" si="13"/>
        <v>6</v>
      </c>
      <c r="L107">
        <f t="shared" si="13"/>
        <v>6</v>
      </c>
      <c r="M107">
        <f t="shared" si="13"/>
        <v>7</v>
      </c>
      <c r="N107">
        <f t="shared" si="13"/>
        <v>20</v>
      </c>
      <c r="O107">
        <f t="shared" si="13"/>
        <v>22</v>
      </c>
      <c r="P107">
        <f t="shared" si="13"/>
        <v>13</v>
      </c>
      <c r="Q107">
        <f t="shared" si="13"/>
        <v>10</v>
      </c>
      <c r="R107">
        <f t="shared" si="13"/>
        <v>10</v>
      </c>
      <c r="S107">
        <f t="shared" si="13"/>
        <v>9</v>
      </c>
      <c r="T107" t="e">
        <f t="shared" si="13"/>
        <v>#N/A</v>
      </c>
      <c r="U107" t="e">
        <f t="shared" si="13"/>
        <v>#N/A</v>
      </c>
      <c r="V107" t="e">
        <f t="shared" si="12"/>
        <v>#N/A</v>
      </c>
      <c r="W107" t="e">
        <f t="shared" si="12"/>
        <v>#N/A</v>
      </c>
      <c r="X107" t="e">
        <f t="shared" si="12"/>
        <v>#N/A</v>
      </c>
      <c r="Y107" t="e">
        <f t="shared" si="12"/>
        <v>#N/A</v>
      </c>
      <c r="Z107" t="e">
        <f t="shared" si="12"/>
        <v>#N/A</v>
      </c>
    </row>
    <row r="108" spans="1:26" x14ac:dyDescent="0.3">
      <c r="A108" s="20">
        <v>20</v>
      </c>
      <c r="B108" s="5" t="s">
        <v>20</v>
      </c>
      <c r="C108">
        <f t="shared" si="13"/>
        <v>30</v>
      </c>
      <c r="D108">
        <f t="shared" si="13"/>
        <v>39</v>
      </c>
      <c r="E108">
        <f t="shared" si="13"/>
        <v>49</v>
      </c>
      <c r="F108">
        <f t="shared" si="13"/>
        <v>24</v>
      </c>
      <c r="G108">
        <f t="shared" si="13"/>
        <v>11</v>
      </c>
      <c r="H108">
        <f t="shared" si="13"/>
        <v>14</v>
      </c>
      <c r="I108">
        <f t="shared" si="13"/>
        <v>14</v>
      </c>
      <c r="J108">
        <f t="shared" si="13"/>
        <v>9</v>
      </c>
      <c r="K108">
        <f t="shared" si="13"/>
        <v>25</v>
      </c>
      <c r="L108">
        <f t="shared" si="13"/>
        <v>16</v>
      </c>
      <c r="M108">
        <f t="shared" si="13"/>
        <v>15</v>
      </c>
      <c r="N108">
        <f t="shared" si="13"/>
        <v>11</v>
      </c>
      <c r="O108">
        <f t="shared" si="13"/>
        <v>9</v>
      </c>
      <c r="P108">
        <f t="shared" si="13"/>
        <v>16</v>
      </c>
      <c r="Q108">
        <f t="shared" si="13"/>
        <v>16</v>
      </c>
      <c r="R108">
        <f t="shared" si="13"/>
        <v>28</v>
      </c>
      <c r="S108">
        <f t="shared" si="13"/>
        <v>26</v>
      </c>
      <c r="T108" t="e">
        <f t="shared" si="13"/>
        <v>#N/A</v>
      </c>
      <c r="U108" t="e">
        <f t="shared" si="13"/>
        <v>#N/A</v>
      </c>
      <c r="V108" t="e">
        <f t="shared" si="12"/>
        <v>#N/A</v>
      </c>
      <c r="W108" t="e">
        <f t="shared" si="12"/>
        <v>#N/A</v>
      </c>
      <c r="X108" t="e">
        <f t="shared" si="12"/>
        <v>#N/A</v>
      </c>
      <c r="Y108" t="e">
        <f t="shared" si="12"/>
        <v>#N/A</v>
      </c>
      <c r="Z108" t="e">
        <f t="shared" si="12"/>
        <v>#N/A</v>
      </c>
    </row>
    <row r="109" spans="1:26" x14ac:dyDescent="0.3">
      <c r="A109" s="20">
        <v>21</v>
      </c>
      <c r="B109" s="5" t="s">
        <v>21</v>
      </c>
      <c r="C109">
        <f t="shared" si="13"/>
        <v>37</v>
      </c>
      <c r="D109">
        <f t="shared" si="13"/>
        <v>41</v>
      </c>
      <c r="E109">
        <f t="shared" si="13"/>
        <v>45</v>
      </c>
      <c r="F109">
        <f t="shared" si="13"/>
        <v>57</v>
      </c>
      <c r="G109">
        <f t="shared" si="13"/>
        <v>65</v>
      </c>
      <c r="H109">
        <f t="shared" si="13"/>
        <v>52</v>
      </c>
      <c r="I109">
        <f t="shared" si="13"/>
        <v>69</v>
      </c>
      <c r="J109">
        <f t="shared" si="13"/>
        <v>62</v>
      </c>
      <c r="K109">
        <f t="shared" si="13"/>
        <v>51</v>
      </c>
      <c r="L109">
        <f t="shared" si="13"/>
        <v>61</v>
      </c>
      <c r="M109">
        <f t="shared" si="13"/>
        <v>59</v>
      </c>
      <c r="N109">
        <f t="shared" si="13"/>
        <v>34</v>
      </c>
      <c r="O109">
        <f t="shared" si="13"/>
        <v>58</v>
      </c>
      <c r="P109">
        <f t="shared" si="13"/>
        <v>69</v>
      </c>
      <c r="Q109">
        <f t="shared" si="13"/>
        <v>48</v>
      </c>
      <c r="R109">
        <f t="shared" si="13"/>
        <v>28</v>
      </c>
      <c r="S109">
        <f t="shared" si="13"/>
        <v>40</v>
      </c>
      <c r="T109" t="e">
        <f t="shared" si="13"/>
        <v>#N/A</v>
      </c>
      <c r="U109" t="e">
        <f t="shared" si="13"/>
        <v>#N/A</v>
      </c>
      <c r="V109" t="e">
        <f t="shared" si="12"/>
        <v>#N/A</v>
      </c>
      <c r="W109" t="e">
        <f t="shared" si="12"/>
        <v>#N/A</v>
      </c>
      <c r="X109" t="e">
        <f t="shared" si="12"/>
        <v>#N/A</v>
      </c>
      <c r="Y109" t="e">
        <f t="shared" si="12"/>
        <v>#N/A</v>
      </c>
      <c r="Z109" t="e">
        <f t="shared" si="12"/>
        <v>#N/A</v>
      </c>
    </row>
    <row r="110" spans="1:26" x14ac:dyDescent="0.3">
      <c r="A110" s="20">
        <v>22</v>
      </c>
      <c r="B110" s="5" t="s">
        <v>22</v>
      </c>
      <c r="C110">
        <f t="shared" si="13"/>
        <v>48</v>
      </c>
      <c r="D110">
        <f t="shared" si="13"/>
        <v>34</v>
      </c>
      <c r="E110">
        <f t="shared" si="13"/>
        <v>58</v>
      </c>
      <c r="F110">
        <f t="shared" si="13"/>
        <v>70</v>
      </c>
      <c r="G110">
        <f t="shared" si="13"/>
        <v>56</v>
      </c>
      <c r="H110">
        <f t="shared" si="13"/>
        <v>40</v>
      </c>
      <c r="I110">
        <f t="shared" si="13"/>
        <v>46</v>
      </c>
      <c r="J110">
        <f t="shared" si="13"/>
        <v>47</v>
      </c>
      <c r="K110">
        <f t="shared" si="13"/>
        <v>59</v>
      </c>
      <c r="L110">
        <f t="shared" si="13"/>
        <v>59</v>
      </c>
      <c r="M110">
        <f t="shared" si="13"/>
        <v>52</v>
      </c>
      <c r="N110">
        <f t="shared" si="13"/>
        <v>57</v>
      </c>
      <c r="O110">
        <f t="shared" si="13"/>
        <v>39</v>
      </c>
      <c r="P110">
        <f t="shared" si="13"/>
        <v>36</v>
      </c>
      <c r="Q110">
        <f t="shared" si="13"/>
        <v>58</v>
      </c>
      <c r="R110">
        <f t="shared" si="13"/>
        <v>33</v>
      </c>
      <c r="S110">
        <f t="shared" si="13"/>
        <v>54</v>
      </c>
      <c r="T110" t="e">
        <f t="shared" si="13"/>
        <v>#N/A</v>
      </c>
      <c r="U110" t="e">
        <f t="shared" ref="U110:Z113" si="14">RANK(U25,U$4:U$82)</f>
        <v>#N/A</v>
      </c>
      <c r="V110" t="e">
        <f t="shared" si="14"/>
        <v>#N/A</v>
      </c>
      <c r="W110" t="e">
        <f t="shared" si="14"/>
        <v>#N/A</v>
      </c>
      <c r="X110" t="e">
        <f t="shared" si="14"/>
        <v>#N/A</v>
      </c>
      <c r="Y110" t="e">
        <f t="shared" si="14"/>
        <v>#N/A</v>
      </c>
      <c r="Z110" t="e">
        <f t="shared" si="14"/>
        <v>#N/A</v>
      </c>
    </row>
    <row r="111" spans="1:26" x14ac:dyDescent="0.3">
      <c r="A111" s="20">
        <v>23</v>
      </c>
      <c r="B111" s="5" t="s">
        <v>23</v>
      </c>
      <c r="C111">
        <f t="shared" ref="C111:U114" si="15">RANK(C26,C$4:C$82)</f>
        <v>33</v>
      </c>
      <c r="D111">
        <f t="shared" si="15"/>
        <v>13</v>
      </c>
      <c r="E111">
        <f t="shared" si="15"/>
        <v>14</v>
      </c>
      <c r="F111">
        <f t="shared" si="15"/>
        <v>11</v>
      </c>
      <c r="G111">
        <f t="shared" si="15"/>
        <v>20</v>
      </c>
      <c r="H111">
        <f t="shared" si="15"/>
        <v>16</v>
      </c>
      <c r="I111">
        <f t="shared" si="15"/>
        <v>5</v>
      </c>
      <c r="J111">
        <f t="shared" si="15"/>
        <v>29</v>
      </c>
      <c r="K111">
        <f t="shared" si="15"/>
        <v>47</v>
      </c>
      <c r="L111">
        <f t="shared" si="15"/>
        <v>29</v>
      </c>
      <c r="M111">
        <f t="shared" si="15"/>
        <v>43</v>
      </c>
      <c r="N111">
        <f t="shared" si="15"/>
        <v>26</v>
      </c>
      <c r="O111">
        <f t="shared" si="15"/>
        <v>31</v>
      </c>
      <c r="P111">
        <f t="shared" si="15"/>
        <v>40</v>
      </c>
      <c r="Q111">
        <f t="shared" si="15"/>
        <v>27</v>
      </c>
      <c r="R111">
        <f t="shared" si="15"/>
        <v>43</v>
      </c>
      <c r="S111">
        <f t="shared" si="15"/>
        <v>49</v>
      </c>
      <c r="T111" t="e">
        <f t="shared" si="15"/>
        <v>#N/A</v>
      </c>
      <c r="U111" t="e">
        <f t="shared" si="15"/>
        <v>#N/A</v>
      </c>
      <c r="V111" t="e">
        <f t="shared" si="14"/>
        <v>#N/A</v>
      </c>
      <c r="W111" t="e">
        <f t="shared" si="14"/>
        <v>#N/A</v>
      </c>
      <c r="X111" t="e">
        <f t="shared" si="14"/>
        <v>#N/A</v>
      </c>
      <c r="Y111" t="e">
        <f t="shared" si="14"/>
        <v>#N/A</v>
      </c>
      <c r="Z111" t="e">
        <f t="shared" si="14"/>
        <v>#N/A</v>
      </c>
    </row>
    <row r="112" spans="1:26" x14ac:dyDescent="0.3">
      <c r="A112" s="20">
        <v>24</v>
      </c>
      <c r="B112" s="5" t="s">
        <v>24</v>
      </c>
      <c r="C112">
        <f t="shared" si="15"/>
        <v>73</v>
      </c>
      <c r="D112">
        <f t="shared" si="15"/>
        <v>62</v>
      </c>
      <c r="E112">
        <f t="shared" si="15"/>
        <v>62</v>
      </c>
      <c r="F112">
        <f t="shared" si="15"/>
        <v>51</v>
      </c>
      <c r="G112">
        <f t="shared" si="15"/>
        <v>58</v>
      </c>
      <c r="H112">
        <f t="shared" si="15"/>
        <v>53</v>
      </c>
      <c r="I112">
        <f t="shared" si="15"/>
        <v>75</v>
      </c>
      <c r="J112">
        <f t="shared" si="15"/>
        <v>64</v>
      </c>
      <c r="K112">
        <f t="shared" si="15"/>
        <v>65</v>
      </c>
      <c r="L112">
        <f t="shared" si="15"/>
        <v>70</v>
      </c>
      <c r="M112">
        <f t="shared" si="15"/>
        <v>65</v>
      </c>
      <c r="N112">
        <f t="shared" si="15"/>
        <v>58</v>
      </c>
      <c r="O112">
        <f t="shared" si="15"/>
        <v>72</v>
      </c>
      <c r="P112">
        <f t="shared" si="15"/>
        <v>63</v>
      </c>
      <c r="Q112">
        <f t="shared" si="15"/>
        <v>72</v>
      </c>
      <c r="R112">
        <f t="shared" si="15"/>
        <v>68</v>
      </c>
      <c r="S112">
        <f t="shared" si="15"/>
        <v>54</v>
      </c>
      <c r="T112" t="e">
        <f t="shared" si="15"/>
        <v>#N/A</v>
      </c>
      <c r="U112" t="e">
        <f t="shared" si="15"/>
        <v>#N/A</v>
      </c>
      <c r="V112" t="e">
        <f t="shared" si="14"/>
        <v>#N/A</v>
      </c>
      <c r="W112" t="e">
        <f t="shared" si="14"/>
        <v>#N/A</v>
      </c>
      <c r="X112" t="e">
        <f t="shared" si="14"/>
        <v>#N/A</v>
      </c>
      <c r="Y112" t="e">
        <f t="shared" si="14"/>
        <v>#N/A</v>
      </c>
      <c r="Z112" t="e">
        <f t="shared" si="14"/>
        <v>#N/A</v>
      </c>
    </row>
    <row r="113" spans="1:26" x14ac:dyDescent="0.3">
      <c r="A113" s="20">
        <v>25</v>
      </c>
      <c r="B113" s="5" t="s">
        <v>25</v>
      </c>
      <c r="C113">
        <f t="shared" si="15"/>
        <v>16</v>
      </c>
      <c r="D113">
        <f t="shared" si="15"/>
        <v>17</v>
      </c>
      <c r="E113">
        <f t="shared" si="15"/>
        <v>22</v>
      </c>
      <c r="F113">
        <f t="shared" si="15"/>
        <v>30</v>
      </c>
      <c r="G113">
        <f t="shared" si="15"/>
        <v>37</v>
      </c>
      <c r="H113">
        <f t="shared" si="15"/>
        <v>17</v>
      </c>
      <c r="I113">
        <f t="shared" si="15"/>
        <v>15</v>
      </c>
      <c r="J113">
        <f t="shared" si="15"/>
        <v>20</v>
      </c>
      <c r="K113">
        <f t="shared" si="15"/>
        <v>13</v>
      </c>
      <c r="L113">
        <f t="shared" si="15"/>
        <v>51</v>
      </c>
      <c r="M113">
        <f t="shared" si="15"/>
        <v>8</v>
      </c>
      <c r="N113">
        <f t="shared" si="15"/>
        <v>49</v>
      </c>
      <c r="O113">
        <f t="shared" si="15"/>
        <v>20</v>
      </c>
      <c r="P113">
        <f t="shared" si="15"/>
        <v>38</v>
      </c>
      <c r="Q113">
        <f t="shared" si="15"/>
        <v>21</v>
      </c>
      <c r="R113">
        <f t="shared" si="15"/>
        <v>37</v>
      </c>
      <c r="S113">
        <f t="shared" si="15"/>
        <v>45</v>
      </c>
      <c r="T113" t="e">
        <f t="shared" si="15"/>
        <v>#N/A</v>
      </c>
      <c r="U113" t="e">
        <f t="shared" si="15"/>
        <v>#N/A</v>
      </c>
      <c r="V113" t="e">
        <f t="shared" si="14"/>
        <v>#N/A</v>
      </c>
      <c r="W113" t="e">
        <f t="shared" si="14"/>
        <v>#N/A</v>
      </c>
      <c r="X113" t="e">
        <f t="shared" si="14"/>
        <v>#N/A</v>
      </c>
      <c r="Y113" t="e">
        <f t="shared" si="14"/>
        <v>#N/A</v>
      </c>
      <c r="Z113" t="e">
        <f t="shared" si="14"/>
        <v>#N/A</v>
      </c>
    </row>
    <row r="114" spans="1:26" x14ac:dyDescent="0.3">
      <c r="A114" s="20">
        <v>26</v>
      </c>
      <c r="B114" s="5" t="s">
        <v>26</v>
      </c>
      <c r="C114">
        <f t="shared" si="15"/>
        <v>1</v>
      </c>
      <c r="D114">
        <f t="shared" si="15"/>
        <v>2</v>
      </c>
      <c r="E114">
        <f t="shared" si="15"/>
        <v>1</v>
      </c>
      <c r="F114">
        <f t="shared" si="15"/>
        <v>1</v>
      </c>
      <c r="G114">
        <f t="shared" si="15"/>
        <v>3</v>
      </c>
      <c r="H114">
        <f t="shared" si="15"/>
        <v>2</v>
      </c>
      <c r="I114">
        <f t="shared" si="15"/>
        <v>1</v>
      </c>
      <c r="J114">
        <f t="shared" si="15"/>
        <v>1</v>
      </c>
      <c r="K114">
        <f t="shared" si="15"/>
        <v>1</v>
      </c>
      <c r="L114">
        <f t="shared" si="15"/>
        <v>3</v>
      </c>
      <c r="M114">
        <f t="shared" si="15"/>
        <v>2</v>
      </c>
      <c r="N114">
        <f t="shared" si="15"/>
        <v>3</v>
      </c>
      <c r="O114">
        <f t="shared" si="15"/>
        <v>1</v>
      </c>
      <c r="P114">
        <f t="shared" si="15"/>
        <v>4</v>
      </c>
      <c r="Q114">
        <f t="shared" si="15"/>
        <v>2</v>
      </c>
      <c r="R114">
        <f t="shared" si="15"/>
        <v>1</v>
      </c>
      <c r="S114">
        <f t="shared" si="15"/>
        <v>3</v>
      </c>
      <c r="T114" t="e">
        <f t="shared" si="15"/>
        <v>#N/A</v>
      </c>
      <c r="U114" t="e">
        <f t="shared" ref="U114:Z117" si="16">RANK(U29,U$4:U$82)</f>
        <v>#N/A</v>
      </c>
      <c r="V114" t="e">
        <f t="shared" si="16"/>
        <v>#N/A</v>
      </c>
      <c r="W114" t="e">
        <f t="shared" si="16"/>
        <v>#N/A</v>
      </c>
      <c r="X114" t="e">
        <f t="shared" si="16"/>
        <v>#N/A</v>
      </c>
      <c r="Y114" t="e">
        <f t="shared" si="16"/>
        <v>#N/A</v>
      </c>
      <c r="Z114" t="e">
        <f t="shared" si="16"/>
        <v>#N/A</v>
      </c>
    </row>
    <row r="115" spans="1:26" x14ac:dyDescent="0.3">
      <c r="A115" s="20">
        <v>27</v>
      </c>
      <c r="B115" s="5" t="s">
        <v>27</v>
      </c>
      <c r="C115">
        <f t="shared" ref="C115:U118" si="17">RANK(C30,C$4:C$82)</f>
        <v>39</v>
      </c>
      <c r="D115">
        <f t="shared" si="17"/>
        <v>25</v>
      </c>
      <c r="E115">
        <f t="shared" si="17"/>
        <v>30</v>
      </c>
      <c r="F115">
        <f t="shared" si="17"/>
        <v>19</v>
      </c>
      <c r="G115">
        <f t="shared" si="17"/>
        <v>21</v>
      </c>
      <c r="H115">
        <f t="shared" si="17"/>
        <v>12</v>
      </c>
      <c r="I115">
        <f t="shared" si="17"/>
        <v>27</v>
      </c>
      <c r="J115">
        <f t="shared" si="17"/>
        <v>5</v>
      </c>
      <c r="K115">
        <f t="shared" si="17"/>
        <v>27</v>
      </c>
      <c r="L115">
        <f t="shared" si="17"/>
        <v>20</v>
      </c>
      <c r="M115">
        <f t="shared" si="17"/>
        <v>15</v>
      </c>
      <c r="N115">
        <f t="shared" si="17"/>
        <v>5</v>
      </c>
      <c r="O115">
        <f t="shared" si="17"/>
        <v>44</v>
      </c>
      <c r="P115">
        <f t="shared" si="17"/>
        <v>49</v>
      </c>
      <c r="Q115">
        <f t="shared" si="17"/>
        <v>48</v>
      </c>
      <c r="R115">
        <f t="shared" si="17"/>
        <v>39</v>
      </c>
      <c r="S115">
        <f t="shared" si="17"/>
        <v>22</v>
      </c>
      <c r="T115" t="e">
        <f t="shared" si="17"/>
        <v>#N/A</v>
      </c>
      <c r="U115" t="e">
        <f t="shared" si="17"/>
        <v>#N/A</v>
      </c>
      <c r="V115" t="e">
        <f t="shared" si="16"/>
        <v>#N/A</v>
      </c>
      <c r="W115" t="e">
        <f t="shared" si="16"/>
        <v>#N/A</v>
      </c>
      <c r="X115" t="e">
        <f t="shared" si="16"/>
        <v>#N/A</v>
      </c>
      <c r="Y115" t="e">
        <f t="shared" si="16"/>
        <v>#N/A</v>
      </c>
      <c r="Z115" t="e">
        <f t="shared" si="16"/>
        <v>#N/A</v>
      </c>
    </row>
    <row r="116" spans="1:26" x14ac:dyDescent="0.3">
      <c r="A116" s="20">
        <v>28</v>
      </c>
      <c r="B116" s="5" t="s">
        <v>28</v>
      </c>
      <c r="C116">
        <f t="shared" si="17"/>
        <v>20</v>
      </c>
      <c r="D116">
        <f t="shared" si="17"/>
        <v>23</v>
      </c>
      <c r="E116">
        <f t="shared" si="17"/>
        <v>7</v>
      </c>
      <c r="F116">
        <f t="shared" si="17"/>
        <v>4</v>
      </c>
      <c r="G116">
        <f t="shared" si="17"/>
        <v>6</v>
      </c>
      <c r="H116">
        <f t="shared" si="17"/>
        <v>10</v>
      </c>
      <c r="I116">
        <f t="shared" si="17"/>
        <v>8</v>
      </c>
      <c r="J116">
        <f t="shared" si="17"/>
        <v>6</v>
      </c>
      <c r="K116">
        <f t="shared" si="17"/>
        <v>47</v>
      </c>
      <c r="L116">
        <f t="shared" si="17"/>
        <v>11</v>
      </c>
      <c r="M116">
        <f t="shared" si="17"/>
        <v>17</v>
      </c>
      <c r="N116">
        <f t="shared" si="17"/>
        <v>19</v>
      </c>
      <c r="O116">
        <f t="shared" si="17"/>
        <v>12</v>
      </c>
      <c r="P116">
        <f t="shared" si="17"/>
        <v>26</v>
      </c>
      <c r="Q116">
        <f t="shared" si="17"/>
        <v>61</v>
      </c>
      <c r="R116">
        <f t="shared" si="17"/>
        <v>57</v>
      </c>
      <c r="S116">
        <f t="shared" si="17"/>
        <v>66</v>
      </c>
      <c r="T116" t="e">
        <f t="shared" si="17"/>
        <v>#N/A</v>
      </c>
      <c r="U116" t="e">
        <f t="shared" si="17"/>
        <v>#N/A</v>
      </c>
      <c r="V116" t="e">
        <f t="shared" si="16"/>
        <v>#N/A</v>
      </c>
      <c r="W116" t="e">
        <f t="shared" si="16"/>
        <v>#N/A</v>
      </c>
      <c r="X116" t="e">
        <f t="shared" si="16"/>
        <v>#N/A</v>
      </c>
      <c r="Y116" t="e">
        <f t="shared" si="16"/>
        <v>#N/A</v>
      </c>
      <c r="Z116" t="e">
        <f t="shared" si="16"/>
        <v>#N/A</v>
      </c>
    </row>
    <row r="117" spans="1:26" x14ac:dyDescent="0.3">
      <c r="A117" s="20">
        <v>29</v>
      </c>
      <c r="B117" s="5" t="s">
        <v>29</v>
      </c>
      <c r="C117">
        <f t="shared" si="17"/>
        <v>8</v>
      </c>
      <c r="D117">
        <f t="shared" si="17"/>
        <v>6</v>
      </c>
      <c r="E117">
        <f t="shared" si="17"/>
        <v>9</v>
      </c>
      <c r="F117">
        <f t="shared" si="17"/>
        <v>6</v>
      </c>
      <c r="G117">
        <f t="shared" si="17"/>
        <v>19</v>
      </c>
      <c r="H117">
        <f t="shared" si="17"/>
        <v>20</v>
      </c>
      <c r="I117">
        <f t="shared" si="17"/>
        <v>65</v>
      </c>
      <c r="J117">
        <f t="shared" si="17"/>
        <v>68</v>
      </c>
      <c r="K117">
        <f t="shared" si="17"/>
        <v>37</v>
      </c>
      <c r="L117">
        <f t="shared" si="17"/>
        <v>65</v>
      </c>
      <c r="M117">
        <f t="shared" si="17"/>
        <v>65</v>
      </c>
      <c r="N117">
        <f t="shared" si="17"/>
        <v>58</v>
      </c>
      <c r="O117">
        <f t="shared" si="17"/>
        <v>62</v>
      </c>
      <c r="P117">
        <f t="shared" si="17"/>
        <v>33</v>
      </c>
      <c r="Q117">
        <f t="shared" si="17"/>
        <v>46</v>
      </c>
      <c r="R117">
        <f t="shared" si="17"/>
        <v>68</v>
      </c>
      <c r="S117">
        <f t="shared" si="17"/>
        <v>47</v>
      </c>
      <c r="T117" t="e">
        <f t="shared" si="17"/>
        <v>#N/A</v>
      </c>
      <c r="U117" t="e">
        <f t="shared" si="17"/>
        <v>#N/A</v>
      </c>
      <c r="V117" t="e">
        <f t="shared" si="16"/>
        <v>#N/A</v>
      </c>
      <c r="W117" t="e">
        <f t="shared" si="16"/>
        <v>#N/A</v>
      </c>
      <c r="X117" t="e">
        <f t="shared" si="16"/>
        <v>#N/A</v>
      </c>
      <c r="Y117" t="e">
        <f t="shared" si="16"/>
        <v>#N/A</v>
      </c>
      <c r="Z117" t="e">
        <f t="shared" si="16"/>
        <v>#N/A</v>
      </c>
    </row>
    <row r="118" spans="1:26" x14ac:dyDescent="0.3">
      <c r="A118" s="20">
        <v>30</v>
      </c>
      <c r="B118" s="5" t="s">
        <v>30</v>
      </c>
      <c r="C118">
        <f t="shared" si="17"/>
        <v>42</v>
      </c>
      <c r="D118">
        <f t="shared" si="17"/>
        <v>55</v>
      </c>
      <c r="E118">
        <f t="shared" si="17"/>
        <v>55</v>
      </c>
      <c r="F118">
        <f t="shared" si="17"/>
        <v>58</v>
      </c>
      <c r="G118">
        <f t="shared" si="17"/>
        <v>60</v>
      </c>
      <c r="H118">
        <f t="shared" si="17"/>
        <v>48</v>
      </c>
      <c r="I118">
        <f t="shared" si="17"/>
        <v>62</v>
      </c>
      <c r="J118">
        <f t="shared" si="17"/>
        <v>53</v>
      </c>
      <c r="K118">
        <f t="shared" si="17"/>
        <v>38</v>
      </c>
      <c r="L118">
        <f t="shared" si="17"/>
        <v>56</v>
      </c>
      <c r="M118">
        <f t="shared" si="17"/>
        <v>53</v>
      </c>
      <c r="N118">
        <f t="shared" si="17"/>
        <v>34</v>
      </c>
      <c r="O118">
        <f t="shared" si="17"/>
        <v>51</v>
      </c>
      <c r="P118">
        <f t="shared" si="17"/>
        <v>69</v>
      </c>
      <c r="Q118">
        <f t="shared" si="17"/>
        <v>36</v>
      </c>
      <c r="R118">
        <f t="shared" si="17"/>
        <v>17</v>
      </c>
      <c r="S118">
        <f t="shared" si="17"/>
        <v>36</v>
      </c>
      <c r="T118" t="e">
        <f t="shared" si="17"/>
        <v>#N/A</v>
      </c>
      <c r="U118" t="e">
        <f t="shared" ref="U118:Z121" si="18">RANK(U33,U$4:U$82)</f>
        <v>#N/A</v>
      </c>
      <c r="V118" t="e">
        <f t="shared" si="18"/>
        <v>#N/A</v>
      </c>
      <c r="W118" t="e">
        <f t="shared" si="18"/>
        <v>#N/A</v>
      </c>
      <c r="X118" t="e">
        <f t="shared" si="18"/>
        <v>#N/A</v>
      </c>
      <c r="Y118" t="e">
        <f t="shared" si="18"/>
        <v>#N/A</v>
      </c>
      <c r="Z118" t="e">
        <f t="shared" si="18"/>
        <v>#N/A</v>
      </c>
    </row>
    <row r="119" spans="1:26" x14ac:dyDescent="0.3">
      <c r="A119" s="20">
        <v>31</v>
      </c>
      <c r="B119" s="5" t="s">
        <v>31</v>
      </c>
      <c r="C119">
        <f t="shared" ref="C119:U122" si="19">RANK(C34,C$4:C$82)</f>
        <v>29</v>
      </c>
      <c r="D119">
        <f t="shared" si="19"/>
        <v>20</v>
      </c>
      <c r="E119">
        <f t="shared" si="19"/>
        <v>35</v>
      </c>
      <c r="F119">
        <f t="shared" si="19"/>
        <v>46</v>
      </c>
      <c r="G119">
        <f t="shared" si="19"/>
        <v>24</v>
      </c>
      <c r="H119">
        <f t="shared" si="19"/>
        <v>37</v>
      </c>
      <c r="I119">
        <f t="shared" si="19"/>
        <v>41</v>
      </c>
      <c r="J119">
        <f t="shared" si="19"/>
        <v>34</v>
      </c>
      <c r="K119">
        <f t="shared" si="19"/>
        <v>27</v>
      </c>
      <c r="L119">
        <f t="shared" si="19"/>
        <v>18</v>
      </c>
      <c r="M119">
        <f t="shared" si="19"/>
        <v>22</v>
      </c>
      <c r="N119">
        <f t="shared" si="19"/>
        <v>34</v>
      </c>
      <c r="O119">
        <f t="shared" si="19"/>
        <v>23</v>
      </c>
      <c r="P119">
        <f t="shared" si="19"/>
        <v>25</v>
      </c>
      <c r="Q119">
        <f t="shared" si="19"/>
        <v>33</v>
      </c>
      <c r="R119">
        <f t="shared" si="19"/>
        <v>39</v>
      </c>
      <c r="S119">
        <f t="shared" si="19"/>
        <v>54</v>
      </c>
      <c r="T119" t="e">
        <f t="shared" si="19"/>
        <v>#N/A</v>
      </c>
      <c r="U119" t="e">
        <f t="shared" si="19"/>
        <v>#N/A</v>
      </c>
      <c r="V119" t="e">
        <f t="shared" si="18"/>
        <v>#N/A</v>
      </c>
      <c r="W119" t="e">
        <f t="shared" si="18"/>
        <v>#N/A</v>
      </c>
      <c r="X119" t="e">
        <f t="shared" si="18"/>
        <v>#N/A</v>
      </c>
      <c r="Y119" t="e">
        <f t="shared" si="18"/>
        <v>#N/A</v>
      </c>
      <c r="Z119" t="e">
        <f t="shared" si="18"/>
        <v>#N/A</v>
      </c>
    </row>
    <row r="120" spans="1:26" x14ac:dyDescent="0.3">
      <c r="A120" s="20">
        <v>32</v>
      </c>
      <c r="B120" s="5" t="s">
        <v>32</v>
      </c>
      <c r="C120">
        <f t="shared" si="19"/>
        <v>17</v>
      </c>
      <c r="D120">
        <f t="shared" si="19"/>
        <v>22</v>
      </c>
      <c r="E120">
        <f t="shared" si="19"/>
        <v>36</v>
      </c>
      <c r="F120">
        <f t="shared" si="19"/>
        <v>29</v>
      </c>
      <c r="G120">
        <f t="shared" si="19"/>
        <v>54</v>
      </c>
      <c r="H120">
        <f t="shared" si="19"/>
        <v>49</v>
      </c>
      <c r="I120">
        <f t="shared" si="19"/>
        <v>65</v>
      </c>
      <c r="J120">
        <f t="shared" si="19"/>
        <v>62</v>
      </c>
      <c r="K120">
        <f t="shared" si="19"/>
        <v>54</v>
      </c>
      <c r="L120">
        <f t="shared" si="19"/>
        <v>61</v>
      </c>
      <c r="M120">
        <f t="shared" si="19"/>
        <v>59</v>
      </c>
      <c r="N120">
        <f t="shared" si="19"/>
        <v>39</v>
      </c>
      <c r="O120">
        <f t="shared" si="19"/>
        <v>59</v>
      </c>
      <c r="P120">
        <f t="shared" si="19"/>
        <v>74</v>
      </c>
      <c r="Q120">
        <f t="shared" si="19"/>
        <v>53</v>
      </c>
      <c r="R120">
        <f t="shared" si="19"/>
        <v>46</v>
      </c>
      <c r="S120">
        <f t="shared" si="19"/>
        <v>49</v>
      </c>
      <c r="T120" t="e">
        <f t="shared" si="19"/>
        <v>#N/A</v>
      </c>
      <c r="U120" t="e">
        <f t="shared" si="19"/>
        <v>#N/A</v>
      </c>
      <c r="V120" t="e">
        <f t="shared" si="18"/>
        <v>#N/A</v>
      </c>
      <c r="W120" t="e">
        <f t="shared" si="18"/>
        <v>#N/A</v>
      </c>
      <c r="X120" t="e">
        <f t="shared" si="18"/>
        <v>#N/A</v>
      </c>
      <c r="Y120" t="e">
        <f t="shared" si="18"/>
        <v>#N/A</v>
      </c>
      <c r="Z120" t="e">
        <f t="shared" si="18"/>
        <v>#N/A</v>
      </c>
    </row>
    <row r="121" spans="1:26" x14ac:dyDescent="0.3">
      <c r="A121" s="20">
        <v>33</v>
      </c>
      <c r="B121" s="5" t="s">
        <v>33</v>
      </c>
      <c r="C121">
        <f t="shared" si="19"/>
        <v>9</v>
      </c>
      <c r="D121">
        <f t="shared" si="19"/>
        <v>16</v>
      </c>
      <c r="E121">
        <f t="shared" si="19"/>
        <v>3</v>
      </c>
      <c r="F121">
        <f t="shared" si="19"/>
        <v>2</v>
      </c>
      <c r="G121">
        <f t="shared" si="19"/>
        <v>8</v>
      </c>
      <c r="H121">
        <f t="shared" si="19"/>
        <v>11</v>
      </c>
      <c r="I121">
        <f t="shared" si="19"/>
        <v>2</v>
      </c>
      <c r="J121">
        <f t="shared" si="19"/>
        <v>4</v>
      </c>
      <c r="K121">
        <f t="shared" si="19"/>
        <v>5</v>
      </c>
      <c r="L121">
        <f t="shared" si="19"/>
        <v>2</v>
      </c>
      <c r="M121">
        <f t="shared" si="19"/>
        <v>4</v>
      </c>
      <c r="N121">
        <f t="shared" si="19"/>
        <v>2</v>
      </c>
      <c r="O121">
        <f t="shared" si="19"/>
        <v>2</v>
      </c>
      <c r="P121">
        <f t="shared" si="19"/>
        <v>1</v>
      </c>
      <c r="Q121">
        <f t="shared" si="19"/>
        <v>1</v>
      </c>
      <c r="R121">
        <f t="shared" si="19"/>
        <v>3</v>
      </c>
      <c r="S121">
        <f t="shared" si="19"/>
        <v>2</v>
      </c>
      <c r="T121" t="e">
        <f t="shared" si="19"/>
        <v>#N/A</v>
      </c>
      <c r="U121" t="e">
        <f t="shared" si="19"/>
        <v>#N/A</v>
      </c>
      <c r="V121" t="e">
        <f t="shared" si="18"/>
        <v>#N/A</v>
      </c>
      <c r="W121" t="e">
        <f t="shared" si="18"/>
        <v>#N/A</v>
      </c>
      <c r="X121" t="e">
        <f t="shared" si="18"/>
        <v>#N/A</v>
      </c>
      <c r="Y121" t="e">
        <f t="shared" si="18"/>
        <v>#N/A</v>
      </c>
      <c r="Z121" t="e">
        <f t="shared" si="18"/>
        <v>#N/A</v>
      </c>
    </row>
    <row r="122" spans="1:26" x14ac:dyDescent="0.3">
      <c r="A122" s="20">
        <v>34</v>
      </c>
      <c r="B122" s="5" t="s">
        <v>34</v>
      </c>
      <c r="C122">
        <f t="shared" si="19"/>
        <v>64</v>
      </c>
      <c r="D122">
        <f t="shared" si="19"/>
        <v>67</v>
      </c>
      <c r="E122">
        <f t="shared" si="19"/>
        <v>56</v>
      </c>
      <c r="F122">
        <f t="shared" si="19"/>
        <v>52</v>
      </c>
      <c r="G122">
        <f t="shared" si="19"/>
        <v>63</v>
      </c>
      <c r="H122">
        <f t="shared" si="19"/>
        <v>68</v>
      </c>
      <c r="I122">
        <f t="shared" si="19"/>
        <v>72</v>
      </c>
      <c r="J122">
        <f t="shared" si="19"/>
        <v>58</v>
      </c>
      <c r="K122">
        <f t="shared" si="19"/>
        <v>65</v>
      </c>
      <c r="L122">
        <f t="shared" si="19"/>
        <v>65</v>
      </c>
      <c r="M122">
        <f t="shared" si="19"/>
        <v>75</v>
      </c>
      <c r="N122">
        <f t="shared" si="19"/>
        <v>72</v>
      </c>
      <c r="O122">
        <f t="shared" si="19"/>
        <v>75</v>
      </c>
      <c r="P122">
        <f t="shared" si="19"/>
        <v>74</v>
      </c>
      <c r="Q122">
        <f t="shared" si="19"/>
        <v>76</v>
      </c>
      <c r="R122">
        <f t="shared" si="19"/>
        <v>68</v>
      </c>
      <c r="S122">
        <f t="shared" si="19"/>
        <v>64</v>
      </c>
      <c r="T122" t="e">
        <f t="shared" si="19"/>
        <v>#N/A</v>
      </c>
      <c r="U122" t="e">
        <f t="shared" ref="U122:Z125" si="20">RANK(U37,U$4:U$82)</f>
        <v>#N/A</v>
      </c>
      <c r="V122" t="e">
        <f t="shared" si="20"/>
        <v>#N/A</v>
      </c>
      <c r="W122" t="e">
        <f t="shared" si="20"/>
        <v>#N/A</v>
      </c>
      <c r="X122" t="e">
        <f t="shared" si="20"/>
        <v>#N/A</v>
      </c>
      <c r="Y122" t="e">
        <f t="shared" si="20"/>
        <v>#N/A</v>
      </c>
      <c r="Z122" t="e">
        <f t="shared" si="20"/>
        <v>#N/A</v>
      </c>
    </row>
    <row r="123" spans="1:26" x14ac:dyDescent="0.3">
      <c r="A123" s="20">
        <v>35</v>
      </c>
      <c r="B123" s="5" t="s">
        <v>35</v>
      </c>
      <c r="C123">
        <f t="shared" ref="C123:U126" si="21">RANK(C38,C$4:C$82)</f>
        <v>21</v>
      </c>
      <c r="D123">
        <f t="shared" si="21"/>
        <v>9</v>
      </c>
      <c r="E123">
        <f t="shared" si="21"/>
        <v>27</v>
      </c>
      <c r="F123">
        <f t="shared" si="21"/>
        <v>44</v>
      </c>
      <c r="G123">
        <f t="shared" si="21"/>
        <v>18</v>
      </c>
      <c r="H123">
        <f t="shared" si="21"/>
        <v>9</v>
      </c>
      <c r="I123">
        <f t="shared" si="21"/>
        <v>30</v>
      </c>
      <c r="J123">
        <f t="shared" si="21"/>
        <v>25</v>
      </c>
      <c r="K123">
        <f t="shared" si="21"/>
        <v>33</v>
      </c>
      <c r="L123">
        <f t="shared" si="21"/>
        <v>29</v>
      </c>
      <c r="M123">
        <f t="shared" si="21"/>
        <v>28</v>
      </c>
      <c r="N123">
        <f t="shared" si="21"/>
        <v>29</v>
      </c>
      <c r="O123">
        <f t="shared" si="21"/>
        <v>17</v>
      </c>
      <c r="P123">
        <f t="shared" si="21"/>
        <v>19</v>
      </c>
      <c r="Q123">
        <f t="shared" si="21"/>
        <v>36</v>
      </c>
      <c r="R123">
        <f t="shared" si="21"/>
        <v>22</v>
      </c>
      <c r="S123">
        <f t="shared" si="21"/>
        <v>40</v>
      </c>
      <c r="T123" t="e">
        <f t="shared" si="21"/>
        <v>#N/A</v>
      </c>
      <c r="U123" t="e">
        <f t="shared" si="21"/>
        <v>#N/A</v>
      </c>
      <c r="V123" t="e">
        <f t="shared" si="20"/>
        <v>#N/A</v>
      </c>
      <c r="W123" t="e">
        <f t="shared" si="20"/>
        <v>#N/A</v>
      </c>
      <c r="X123" t="e">
        <f t="shared" si="20"/>
        <v>#N/A</v>
      </c>
      <c r="Y123" t="e">
        <f t="shared" si="20"/>
        <v>#N/A</v>
      </c>
      <c r="Z123" t="e">
        <f t="shared" si="20"/>
        <v>#N/A</v>
      </c>
    </row>
    <row r="124" spans="1:26" x14ac:dyDescent="0.3">
      <c r="A124" s="20">
        <v>36</v>
      </c>
      <c r="B124" s="5" t="s">
        <v>36</v>
      </c>
      <c r="C124">
        <f t="shared" si="21"/>
        <v>70</v>
      </c>
      <c r="D124">
        <f t="shared" si="21"/>
        <v>50</v>
      </c>
      <c r="E124">
        <f t="shared" si="21"/>
        <v>61</v>
      </c>
      <c r="F124">
        <f t="shared" si="21"/>
        <v>63</v>
      </c>
      <c r="G124">
        <f t="shared" si="21"/>
        <v>64</v>
      </c>
      <c r="H124">
        <f t="shared" si="21"/>
        <v>63</v>
      </c>
      <c r="I124">
        <f t="shared" si="21"/>
        <v>39</v>
      </c>
      <c r="J124">
        <f t="shared" si="21"/>
        <v>45</v>
      </c>
      <c r="K124">
        <f t="shared" si="21"/>
        <v>50</v>
      </c>
      <c r="L124">
        <f t="shared" si="21"/>
        <v>56</v>
      </c>
      <c r="M124">
        <f t="shared" si="21"/>
        <v>50</v>
      </c>
      <c r="N124">
        <f t="shared" si="21"/>
        <v>51</v>
      </c>
      <c r="O124">
        <f t="shared" si="21"/>
        <v>46</v>
      </c>
      <c r="P124">
        <f t="shared" si="21"/>
        <v>35</v>
      </c>
      <c r="Q124">
        <f t="shared" si="21"/>
        <v>36</v>
      </c>
      <c r="R124">
        <f t="shared" si="21"/>
        <v>43</v>
      </c>
      <c r="S124">
        <f t="shared" si="21"/>
        <v>26</v>
      </c>
      <c r="T124" t="e">
        <f t="shared" si="21"/>
        <v>#N/A</v>
      </c>
      <c r="U124" t="e">
        <f t="shared" si="21"/>
        <v>#N/A</v>
      </c>
      <c r="V124" t="e">
        <f t="shared" si="20"/>
        <v>#N/A</v>
      </c>
      <c r="W124" t="e">
        <f t="shared" si="20"/>
        <v>#N/A</v>
      </c>
      <c r="X124" t="e">
        <f t="shared" si="20"/>
        <v>#N/A</v>
      </c>
      <c r="Y124" t="e">
        <f t="shared" si="20"/>
        <v>#N/A</v>
      </c>
      <c r="Z124" t="e">
        <f t="shared" si="20"/>
        <v>#N/A</v>
      </c>
    </row>
    <row r="125" spans="1:26" x14ac:dyDescent="0.3">
      <c r="A125" s="20">
        <v>37</v>
      </c>
      <c r="B125" s="5" t="s">
        <v>37</v>
      </c>
      <c r="C125">
        <f t="shared" si="21"/>
        <v>4</v>
      </c>
      <c r="D125">
        <f t="shared" si="21"/>
        <v>19</v>
      </c>
      <c r="E125">
        <f t="shared" si="21"/>
        <v>19</v>
      </c>
      <c r="F125">
        <f t="shared" si="21"/>
        <v>14</v>
      </c>
      <c r="G125">
        <f t="shared" si="21"/>
        <v>13</v>
      </c>
      <c r="H125">
        <f t="shared" si="21"/>
        <v>24</v>
      </c>
      <c r="I125">
        <f t="shared" si="21"/>
        <v>10</v>
      </c>
      <c r="J125">
        <f t="shared" si="21"/>
        <v>22</v>
      </c>
      <c r="K125">
        <f t="shared" si="21"/>
        <v>3</v>
      </c>
      <c r="L125">
        <f t="shared" si="21"/>
        <v>4</v>
      </c>
      <c r="M125">
        <f t="shared" si="21"/>
        <v>3</v>
      </c>
      <c r="N125">
        <f t="shared" si="21"/>
        <v>7</v>
      </c>
      <c r="O125">
        <f t="shared" si="21"/>
        <v>15</v>
      </c>
      <c r="P125">
        <f t="shared" si="21"/>
        <v>6</v>
      </c>
      <c r="Q125">
        <f t="shared" si="21"/>
        <v>5</v>
      </c>
      <c r="R125">
        <f t="shared" si="21"/>
        <v>6</v>
      </c>
      <c r="S125">
        <f t="shared" si="21"/>
        <v>4</v>
      </c>
      <c r="T125" t="e">
        <f t="shared" si="21"/>
        <v>#N/A</v>
      </c>
      <c r="U125" t="e">
        <f t="shared" si="21"/>
        <v>#N/A</v>
      </c>
      <c r="V125" t="e">
        <f t="shared" si="20"/>
        <v>#N/A</v>
      </c>
      <c r="W125" t="e">
        <f t="shared" si="20"/>
        <v>#N/A</v>
      </c>
      <c r="X125" t="e">
        <f t="shared" si="20"/>
        <v>#N/A</v>
      </c>
      <c r="Y125" t="e">
        <f t="shared" si="20"/>
        <v>#N/A</v>
      </c>
      <c r="Z125" t="e">
        <f t="shared" si="20"/>
        <v>#N/A</v>
      </c>
    </row>
    <row r="126" spans="1:26" x14ac:dyDescent="0.3">
      <c r="A126" s="20">
        <v>38</v>
      </c>
      <c r="B126" s="5" t="s">
        <v>38</v>
      </c>
      <c r="C126">
        <f t="shared" si="21"/>
        <v>28</v>
      </c>
      <c r="D126">
        <f t="shared" si="21"/>
        <v>30</v>
      </c>
      <c r="E126">
        <f t="shared" si="21"/>
        <v>43</v>
      </c>
      <c r="F126">
        <f t="shared" si="21"/>
        <v>53</v>
      </c>
      <c r="G126">
        <f t="shared" si="21"/>
        <v>53</v>
      </c>
      <c r="H126">
        <f t="shared" si="21"/>
        <v>26</v>
      </c>
      <c r="I126">
        <f t="shared" si="21"/>
        <v>11</v>
      </c>
      <c r="J126">
        <f t="shared" si="21"/>
        <v>19</v>
      </c>
      <c r="K126">
        <f t="shared" si="21"/>
        <v>9</v>
      </c>
      <c r="L126">
        <f t="shared" si="21"/>
        <v>33</v>
      </c>
      <c r="M126">
        <f t="shared" si="21"/>
        <v>6</v>
      </c>
      <c r="N126">
        <f t="shared" si="21"/>
        <v>20</v>
      </c>
      <c r="O126">
        <f t="shared" si="21"/>
        <v>9</v>
      </c>
      <c r="P126">
        <f t="shared" si="21"/>
        <v>28</v>
      </c>
      <c r="Q126">
        <f t="shared" si="21"/>
        <v>7</v>
      </c>
      <c r="R126">
        <f t="shared" si="21"/>
        <v>7</v>
      </c>
      <c r="S126">
        <f t="shared" si="21"/>
        <v>26</v>
      </c>
      <c r="T126" t="e">
        <f t="shared" si="21"/>
        <v>#N/A</v>
      </c>
      <c r="U126" t="e">
        <f t="shared" ref="U126:Z129" si="22">RANK(U41,U$4:U$82)</f>
        <v>#N/A</v>
      </c>
      <c r="V126" t="e">
        <f t="shared" si="22"/>
        <v>#N/A</v>
      </c>
      <c r="W126" t="e">
        <f t="shared" si="22"/>
        <v>#N/A</v>
      </c>
      <c r="X126" t="e">
        <f t="shared" si="22"/>
        <v>#N/A</v>
      </c>
      <c r="Y126" t="e">
        <f t="shared" si="22"/>
        <v>#N/A</v>
      </c>
      <c r="Z126" t="e">
        <f t="shared" si="22"/>
        <v>#N/A</v>
      </c>
    </row>
    <row r="127" spans="1:26" x14ac:dyDescent="0.3">
      <c r="A127" s="20">
        <v>39</v>
      </c>
      <c r="B127" s="5" t="s">
        <v>39</v>
      </c>
      <c r="C127">
        <f t="shared" ref="C127:U130" si="23">RANK(C42,C$4:C$82)</f>
        <v>71</v>
      </c>
      <c r="D127">
        <f t="shared" si="23"/>
        <v>77</v>
      </c>
      <c r="E127">
        <f t="shared" si="23"/>
        <v>75</v>
      </c>
      <c r="F127">
        <f t="shared" si="23"/>
        <v>76</v>
      </c>
      <c r="G127">
        <f t="shared" si="23"/>
        <v>77</v>
      </c>
      <c r="H127">
        <f t="shared" si="23"/>
        <v>73</v>
      </c>
      <c r="I127">
        <f t="shared" si="23"/>
        <v>65</v>
      </c>
      <c r="J127">
        <f t="shared" si="23"/>
        <v>76</v>
      </c>
      <c r="K127">
        <f t="shared" si="23"/>
        <v>71</v>
      </c>
      <c r="L127">
        <f t="shared" si="23"/>
        <v>79</v>
      </c>
      <c r="M127">
        <f t="shared" si="23"/>
        <v>69</v>
      </c>
      <c r="N127">
        <f t="shared" si="23"/>
        <v>77</v>
      </c>
      <c r="O127">
        <f t="shared" si="23"/>
        <v>66</v>
      </c>
      <c r="P127">
        <f t="shared" si="23"/>
        <v>58</v>
      </c>
      <c r="Q127">
        <f t="shared" si="23"/>
        <v>67</v>
      </c>
      <c r="R127">
        <f t="shared" si="23"/>
        <v>74</v>
      </c>
      <c r="S127">
        <f t="shared" si="23"/>
        <v>74</v>
      </c>
      <c r="T127" t="e">
        <f t="shared" si="23"/>
        <v>#N/A</v>
      </c>
      <c r="U127" t="e">
        <f t="shared" si="23"/>
        <v>#N/A</v>
      </c>
      <c r="V127" t="e">
        <f t="shared" si="22"/>
        <v>#N/A</v>
      </c>
      <c r="W127" t="e">
        <f t="shared" si="22"/>
        <v>#N/A</v>
      </c>
      <c r="X127" t="e">
        <f t="shared" si="22"/>
        <v>#N/A</v>
      </c>
      <c r="Y127" t="e">
        <f t="shared" si="22"/>
        <v>#N/A</v>
      </c>
      <c r="Z127" t="e">
        <f t="shared" si="22"/>
        <v>#N/A</v>
      </c>
    </row>
    <row r="128" spans="1:26" x14ac:dyDescent="0.3">
      <c r="A128" s="20">
        <v>40</v>
      </c>
      <c r="B128" s="5" t="s">
        <v>40</v>
      </c>
      <c r="C128">
        <f t="shared" si="23"/>
        <v>56</v>
      </c>
      <c r="D128">
        <f t="shared" si="23"/>
        <v>48</v>
      </c>
      <c r="E128">
        <f t="shared" si="23"/>
        <v>46</v>
      </c>
      <c r="F128">
        <f t="shared" si="23"/>
        <v>60</v>
      </c>
      <c r="G128">
        <f t="shared" si="23"/>
        <v>51</v>
      </c>
      <c r="H128">
        <f t="shared" si="23"/>
        <v>46</v>
      </c>
      <c r="I128">
        <f t="shared" si="23"/>
        <v>15</v>
      </c>
      <c r="J128">
        <f t="shared" si="23"/>
        <v>31</v>
      </c>
      <c r="K128">
        <f t="shared" si="23"/>
        <v>33</v>
      </c>
      <c r="L128">
        <f t="shared" si="23"/>
        <v>27</v>
      </c>
      <c r="M128">
        <f t="shared" si="23"/>
        <v>24</v>
      </c>
      <c r="N128">
        <f t="shared" si="23"/>
        <v>29</v>
      </c>
      <c r="O128">
        <f t="shared" si="23"/>
        <v>19</v>
      </c>
      <c r="P128">
        <f t="shared" si="23"/>
        <v>14</v>
      </c>
      <c r="Q128">
        <f t="shared" si="23"/>
        <v>21</v>
      </c>
      <c r="R128">
        <f t="shared" si="23"/>
        <v>26</v>
      </c>
      <c r="S128">
        <f t="shared" si="23"/>
        <v>22</v>
      </c>
      <c r="T128" t="e">
        <f t="shared" si="23"/>
        <v>#N/A</v>
      </c>
      <c r="U128" t="e">
        <f t="shared" si="23"/>
        <v>#N/A</v>
      </c>
      <c r="V128" t="e">
        <f t="shared" si="22"/>
        <v>#N/A</v>
      </c>
      <c r="W128" t="e">
        <f t="shared" si="22"/>
        <v>#N/A</v>
      </c>
      <c r="X128" t="e">
        <f t="shared" si="22"/>
        <v>#N/A</v>
      </c>
      <c r="Y128" t="e">
        <f t="shared" si="22"/>
        <v>#N/A</v>
      </c>
      <c r="Z128" t="e">
        <f t="shared" si="22"/>
        <v>#N/A</v>
      </c>
    </row>
    <row r="129" spans="1:26" x14ac:dyDescent="0.3">
      <c r="A129" s="20">
        <v>41</v>
      </c>
      <c r="B129" s="5" t="s">
        <v>41</v>
      </c>
      <c r="D129">
        <f t="shared" si="23"/>
        <v>71</v>
      </c>
      <c r="E129">
        <f t="shared" si="23"/>
        <v>52</v>
      </c>
      <c r="F129">
        <f t="shared" si="23"/>
        <v>49</v>
      </c>
      <c r="G129">
        <f t="shared" si="23"/>
        <v>61</v>
      </c>
      <c r="H129">
        <f t="shared" si="23"/>
        <v>70</v>
      </c>
      <c r="I129">
        <f t="shared" si="23"/>
        <v>73</v>
      </c>
      <c r="J129">
        <f t="shared" si="23"/>
        <v>70</v>
      </c>
      <c r="K129">
        <f t="shared" si="23"/>
        <v>71</v>
      </c>
      <c r="L129">
        <f t="shared" si="23"/>
        <v>76</v>
      </c>
      <c r="M129">
        <f t="shared" si="23"/>
        <v>78</v>
      </c>
      <c r="N129">
        <f t="shared" si="23"/>
        <v>78</v>
      </c>
      <c r="O129">
        <f t="shared" si="23"/>
        <v>77</v>
      </c>
      <c r="P129">
        <f t="shared" si="23"/>
        <v>69</v>
      </c>
      <c r="Q129">
        <f t="shared" si="23"/>
        <v>77</v>
      </c>
      <c r="R129">
        <f t="shared" si="23"/>
        <v>73</v>
      </c>
      <c r="S129">
        <f t="shared" si="23"/>
        <v>72</v>
      </c>
      <c r="T129" t="e">
        <f t="shared" si="23"/>
        <v>#N/A</v>
      </c>
      <c r="U129" t="e">
        <f t="shared" si="23"/>
        <v>#N/A</v>
      </c>
      <c r="V129" t="e">
        <f t="shared" si="22"/>
        <v>#N/A</v>
      </c>
      <c r="W129" t="e">
        <f t="shared" si="22"/>
        <v>#N/A</v>
      </c>
      <c r="X129" t="e">
        <f t="shared" si="22"/>
        <v>#N/A</v>
      </c>
      <c r="Y129" t="e">
        <f t="shared" si="22"/>
        <v>#N/A</v>
      </c>
      <c r="Z129" t="e">
        <f t="shared" si="22"/>
        <v>#N/A</v>
      </c>
    </row>
    <row r="130" spans="1:26" x14ac:dyDescent="0.3">
      <c r="A130" s="20">
        <v>42</v>
      </c>
      <c r="B130" s="5" t="s">
        <v>42</v>
      </c>
      <c r="C130">
        <f t="shared" si="23"/>
        <v>5</v>
      </c>
      <c r="D130">
        <f t="shared" si="23"/>
        <v>4</v>
      </c>
      <c r="E130">
        <f t="shared" si="23"/>
        <v>11</v>
      </c>
      <c r="F130">
        <f t="shared" si="23"/>
        <v>17</v>
      </c>
      <c r="G130">
        <f t="shared" si="23"/>
        <v>7</v>
      </c>
      <c r="H130">
        <f t="shared" si="23"/>
        <v>8</v>
      </c>
      <c r="I130">
        <f t="shared" si="23"/>
        <v>20</v>
      </c>
      <c r="J130">
        <f t="shared" si="23"/>
        <v>16</v>
      </c>
      <c r="K130">
        <f t="shared" si="23"/>
        <v>13</v>
      </c>
      <c r="L130">
        <f t="shared" si="23"/>
        <v>8</v>
      </c>
      <c r="M130">
        <f t="shared" si="23"/>
        <v>11</v>
      </c>
      <c r="N130">
        <f t="shared" si="23"/>
        <v>16</v>
      </c>
      <c r="O130">
        <f t="shared" si="23"/>
        <v>8</v>
      </c>
      <c r="P130">
        <f t="shared" si="23"/>
        <v>8</v>
      </c>
      <c r="Q130">
        <f t="shared" si="23"/>
        <v>13</v>
      </c>
      <c r="R130">
        <f t="shared" si="23"/>
        <v>8</v>
      </c>
      <c r="S130">
        <f t="shared" si="23"/>
        <v>26</v>
      </c>
      <c r="T130" t="e">
        <f t="shared" si="23"/>
        <v>#N/A</v>
      </c>
      <c r="U130" t="e">
        <f t="shared" ref="U130:Z133" si="24">RANK(U45,U$4:U$82)</f>
        <v>#N/A</v>
      </c>
      <c r="V130" t="e">
        <f t="shared" si="24"/>
        <v>#N/A</v>
      </c>
      <c r="W130" t="e">
        <f t="shared" si="24"/>
        <v>#N/A</v>
      </c>
      <c r="X130" t="e">
        <f t="shared" si="24"/>
        <v>#N/A</v>
      </c>
      <c r="Y130" t="e">
        <f t="shared" si="24"/>
        <v>#N/A</v>
      </c>
      <c r="Z130" t="e">
        <f t="shared" si="24"/>
        <v>#N/A</v>
      </c>
    </row>
    <row r="131" spans="1:26" x14ac:dyDescent="0.3">
      <c r="A131" s="20">
        <v>43</v>
      </c>
      <c r="B131" s="5" t="s">
        <v>43</v>
      </c>
      <c r="C131">
        <f t="shared" ref="C131:U134" si="25">RANK(C46,C$4:C$82)</f>
        <v>50</v>
      </c>
      <c r="D131">
        <f t="shared" si="25"/>
        <v>32</v>
      </c>
      <c r="E131">
        <f t="shared" si="25"/>
        <v>48</v>
      </c>
      <c r="F131">
        <f t="shared" si="25"/>
        <v>55</v>
      </c>
      <c r="G131">
        <f t="shared" si="25"/>
        <v>48</v>
      </c>
      <c r="H131">
        <f t="shared" si="25"/>
        <v>47</v>
      </c>
      <c r="I131">
        <f t="shared" si="25"/>
        <v>25</v>
      </c>
      <c r="J131">
        <f t="shared" si="25"/>
        <v>38</v>
      </c>
      <c r="K131">
        <f t="shared" si="25"/>
        <v>40</v>
      </c>
      <c r="L131">
        <f t="shared" si="25"/>
        <v>38</v>
      </c>
      <c r="M131">
        <f t="shared" si="25"/>
        <v>39</v>
      </c>
      <c r="N131">
        <f t="shared" si="25"/>
        <v>45</v>
      </c>
      <c r="O131">
        <f t="shared" si="25"/>
        <v>35</v>
      </c>
      <c r="P131">
        <f t="shared" si="25"/>
        <v>28</v>
      </c>
      <c r="Q131">
        <f t="shared" si="25"/>
        <v>36</v>
      </c>
      <c r="R131">
        <f t="shared" si="25"/>
        <v>39</v>
      </c>
      <c r="S131">
        <f t="shared" si="25"/>
        <v>32</v>
      </c>
      <c r="T131" t="e">
        <f t="shared" si="25"/>
        <v>#N/A</v>
      </c>
      <c r="U131" t="e">
        <f t="shared" si="25"/>
        <v>#N/A</v>
      </c>
      <c r="V131" t="e">
        <f t="shared" si="24"/>
        <v>#N/A</v>
      </c>
      <c r="W131" t="e">
        <f t="shared" si="24"/>
        <v>#N/A</v>
      </c>
      <c r="X131" t="e">
        <f t="shared" si="24"/>
        <v>#N/A</v>
      </c>
      <c r="Y131" t="e">
        <f t="shared" si="24"/>
        <v>#N/A</v>
      </c>
      <c r="Z131" t="e">
        <f t="shared" si="24"/>
        <v>#N/A</v>
      </c>
    </row>
    <row r="132" spans="1:26" x14ac:dyDescent="0.3">
      <c r="A132" s="20">
        <v>44</v>
      </c>
      <c r="B132" s="5" t="s">
        <v>44</v>
      </c>
      <c r="C132">
        <f t="shared" si="25"/>
        <v>63</v>
      </c>
      <c r="D132">
        <f t="shared" si="25"/>
        <v>46</v>
      </c>
      <c r="E132">
        <f t="shared" si="25"/>
        <v>59</v>
      </c>
      <c r="F132">
        <f t="shared" si="25"/>
        <v>65</v>
      </c>
      <c r="G132">
        <f t="shared" si="25"/>
        <v>30</v>
      </c>
      <c r="H132">
        <f t="shared" si="25"/>
        <v>41</v>
      </c>
      <c r="I132">
        <f t="shared" si="25"/>
        <v>45</v>
      </c>
      <c r="J132">
        <f t="shared" si="25"/>
        <v>53</v>
      </c>
      <c r="K132">
        <f t="shared" si="25"/>
        <v>60</v>
      </c>
      <c r="L132">
        <f t="shared" si="25"/>
        <v>61</v>
      </c>
      <c r="M132">
        <f t="shared" si="25"/>
        <v>47</v>
      </c>
      <c r="N132">
        <f t="shared" si="25"/>
        <v>49</v>
      </c>
      <c r="O132">
        <f t="shared" si="25"/>
        <v>45</v>
      </c>
      <c r="P132">
        <f t="shared" si="25"/>
        <v>33</v>
      </c>
      <c r="Q132">
        <f t="shared" si="25"/>
        <v>10</v>
      </c>
      <c r="R132">
        <f t="shared" si="25"/>
        <v>19</v>
      </c>
      <c r="S132">
        <f t="shared" si="25"/>
        <v>20</v>
      </c>
      <c r="T132" t="e">
        <f t="shared" si="25"/>
        <v>#N/A</v>
      </c>
      <c r="U132" t="e">
        <f t="shared" si="25"/>
        <v>#N/A</v>
      </c>
      <c r="V132" t="e">
        <f t="shared" si="24"/>
        <v>#N/A</v>
      </c>
      <c r="W132" t="e">
        <f t="shared" si="24"/>
        <v>#N/A</v>
      </c>
      <c r="X132" t="e">
        <f t="shared" si="24"/>
        <v>#N/A</v>
      </c>
      <c r="Y132" t="e">
        <f t="shared" si="24"/>
        <v>#N/A</v>
      </c>
      <c r="Z132" t="e">
        <f t="shared" si="24"/>
        <v>#N/A</v>
      </c>
    </row>
    <row r="133" spans="1:26" x14ac:dyDescent="0.3">
      <c r="A133" s="20">
        <v>45</v>
      </c>
      <c r="B133" s="5" t="s">
        <v>45</v>
      </c>
      <c r="C133">
        <f t="shared" si="25"/>
        <v>14</v>
      </c>
      <c r="D133">
        <f t="shared" si="25"/>
        <v>10</v>
      </c>
      <c r="E133">
        <f t="shared" si="25"/>
        <v>10</v>
      </c>
      <c r="F133">
        <f t="shared" si="25"/>
        <v>12</v>
      </c>
      <c r="G133">
        <f t="shared" si="25"/>
        <v>2</v>
      </c>
      <c r="H133">
        <f t="shared" si="25"/>
        <v>3</v>
      </c>
      <c r="I133">
        <f t="shared" si="25"/>
        <v>17</v>
      </c>
      <c r="J133">
        <f t="shared" si="25"/>
        <v>12</v>
      </c>
      <c r="K133">
        <f t="shared" si="25"/>
        <v>10</v>
      </c>
      <c r="L133">
        <f t="shared" si="25"/>
        <v>5</v>
      </c>
      <c r="M133">
        <f t="shared" si="25"/>
        <v>5</v>
      </c>
      <c r="N133">
        <f t="shared" si="25"/>
        <v>6</v>
      </c>
      <c r="O133">
        <f t="shared" si="25"/>
        <v>4</v>
      </c>
      <c r="P133">
        <f t="shared" si="25"/>
        <v>5</v>
      </c>
      <c r="Q133">
        <f t="shared" si="25"/>
        <v>8</v>
      </c>
      <c r="R133">
        <f t="shared" si="25"/>
        <v>4</v>
      </c>
      <c r="S133">
        <f t="shared" si="25"/>
        <v>7</v>
      </c>
      <c r="T133" t="e">
        <f t="shared" si="25"/>
        <v>#N/A</v>
      </c>
      <c r="U133" t="e">
        <f t="shared" si="25"/>
        <v>#N/A</v>
      </c>
      <c r="V133" t="e">
        <f t="shared" si="24"/>
        <v>#N/A</v>
      </c>
      <c r="W133" t="e">
        <f t="shared" si="24"/>
        <v>#N/A</v>
      </c>
      <c r="X133" t="e">
        <f t="shared" si="24"/>
        <v>#N/A</v>
      </c>
      <c r="Y133" t="e">
        <f t="shared" si="24"/>
        <v>#N/A</v>
      </c>
      <c r="Z133" t="e">
        <f t="shared" si="24"/>
        <v>#N/A</v>
      </c>
    </row>
    <row r="134" spans="1:26" x14ac:dyDescent="0.3">
      <c r="A134" s="20">
        <v>46</v>
      </c>
      <c r="B134" s="5" t="s">
        <v>46</v>
      </c>
      <c r="C134">
        <f t="shared" si="25"/>
        <v>3</v>
      </c>
      <c r="D134">
        <f t="shared" si="25"/>
        <v>5</v>
      </c>
      <c r="E134">
        <f t="shared" si="25"/>
        <v>6</v>
      </c>
      <c r="F134">
        <f t="shared" si="25"/>
        <v>10</v>
      </c>
      <c r="G134">
        <f t="shared" si="25"/>
        <v>10</v>
      </c>
      <c r="H134">
        <f t="shared" si="25"/>
        <v>5</v>
      </c>
      <c r="I134">
        <f t="shared" si="25"/>
        <v>23</v>
      </c>
      <c r="J134">
        <f t="shared" si="25"/>
        <v>13</v>
      </c>
      <c r="K134">
        <f t="shared" si="25"/>
        <v>11</v>
      </c>
      <c r="L134">
        <f t="shared" si="25"/>
        <v>17</v>
      </c>
      <c r="M134">
        <f t="shared" si="25"/>
        <v>29</v>
      </c>
      <c r="N134">
        <f t="shared" si="25"/>
        <v>13</v>
      </c>
      <c r="O134">
        <f t="shared" si="25"/>
        <v>31</v>
      </c>
      <c r="P134">
        <f t="shared" si="25"/>
        <v>58</v>
      </c>
      <c r="Q134">
        <f t="shared" si="25"/>
        <v>27</v>
      </c>
      <c r="R134">
        <f t="shared" si="25"/>
        <v>10</v>
      </c>
      <c r="S134">
        <f t="shared" si="25"/>
        <v>22</v>
      </c>
      <c r="T134" t="e">
        <f t="shared" si="25"/>
        <v>#N/A</v>
      </c>
      <c r="U134" t="e">
        <f t="shared" ref="U134:Z137" si="26">RANK(U49,U$4:U$82)</f>
        <v>#N/A</v>
      </c>
      <c r="V134" t="e">
        <f t="shared" si="26"/>
        <v>#N/A</v>
      </c>
      <c r="W134" t="e">
        <f t="shared" si="26"/>
        <v>#N/A</v>
      </c>
      <c r="X134" t="e">
        <f t="shared" si="26"/>
        <v>#N/A</v>
      </c>
      <c r="Y134" t="e">
        <f t="shared" si="26"/>
        <v>#N/A</v>
      </c>
      <c r="Z134" t="e">
        <f t="shared" si="26"/>
        <v>#N/A</v>
      </c>
    </row>
    <row r="135" spans="1:26" x14ac:dyDescent="0.3">
      <c r="A135" s="20">
        <v>47</v>
      </c>
      <c r="B135" s="5" t="s">
        <v>47</v>
      </c>
      <c r="C135">
        <f t="shared" ref="C135:U138" si="27">RANK(C50,C$4:C$82)</f>
        <v>49</v>
      </c>
      <c r="D135">
        <f t="shared" si="27"/>
        <v>53</v>
      </c>
      <c r="E135">
        <f t="shared" si="27"/>
        <v>32</v>
      </c>
      <c r="F135">
        <f t="shared" si="27"/>
        <v>16</v>
      </c>
      <c r="G135">
        <f t="shared" si="27"/>
        <v>22</v>
      </c>
      <c r="H135">
        <f t="shared" si="27"/>
        <v>28</v>
      </c>
      <c r="I135">
        <f t="shared" si="27"/>
        <v>27</v>
      </c>
      <c r="J135">
        <f t="shared" si="27"/>
        <v>11</v>
      </c>
      <c r="K135">
        <f t="shared" si="27"/>
        <v>27</v>
      </c>
      <c r="L135">
        <f t="shared" si="27"/>
        <v>25</v>
      </c>
      <c r="M135">
        <f t="shared" si="27"/>
        <v>36</v>
      </c>
      <c r="N135">
        <f t="shared" si="27"/>
        <v>39</v>
      </c>
      <c r="O135">
        <f t="shared" si="27"/>
        <v>31</v>
      </c>
      <c r="P135">
        <f t="shared" si="27"/>
        <v>26</v>
      </c>
      <c r="Q135">
        <f t="shared" si="27"/>
        <v>32</v>
      </c>
      <c r="R135">
        <f t="shared" si="27"/>
        <v>28</v>
      </c>
      <c r="S135">
        <f t="shared" si="27"/>
        <v>15</v>
      </c>
      <c r="T135" t="e">
        <f t="shared" si="27"/>
        <v>#N/A</v>
      </c>
      <c r="U135" t="e">
        <f t="shared" si="27"/>
        <v>#N/A</v>
      </c>
      <c r="V135" t="e">
        <f t="shared" si="26"/>
        <v>#N/A</v>
      </c>
      <c r="W135" t="e">
        <f t="shared" si="26"/>
        <v>#N/A</v>
      </c>
      <c r="X135" t="e">
        <f t="shared" si="26"/>
        <v>#N/A</v>
      </c>
      <c r="Y135" t="e">
        <f t="shared" si="26"/>
        <v>#N/A</v>
      </c>
      <c r="Z135" t="e">
        <f t="shared" si="26"/>
        <v>#N/A</v>
      </c>
    </row>
    <row r="136" spans="1:26" x14ac:dyDescent="0.3">
      <c r="A136" s="20">
        <v>48</v>
      </c>
      <c r="B136" s="5" t="s">
        <v>48</v>
      </c>
      <c r="C136">
        <f t="shared" si="27"/>
        <v>44</v>
      </c>
      <c r="D136">
        <f t="shared" si="27"/>
        <v>44</v>
      </c>
      <c r="E136">
        <f t="shared" si="27"/>
        <v>26</v>
      </c>
      <c r="F136">
        <f t="shared" si="27"/>
        <v>20</v>
      </c>
      <c r="G136">
        <f t="shared" si="27"/>
        <v>23</v>
      </c>
      <c r="H136">
        <f t="shared" si="27"/>
        <v>36</v>
      </c>
      <c r="I136">
        <f t="shared" si="27"/>
        <v>32</v>
      </c>
      <c r="J136">
        <f t="shared" si="27"/>
        <v>24</v>
      </c>
      <c r="K136">
        <f t="shared" si="27"/>
        <v>53</v>
      </c>
      <c r="L136">
        <f t="shared" si="27"/>
        <v>18</v>
      </c>
      <c r="M136">
        <f t="shared" si="27"/>
        <v>30</v>
      </c>
      <c r="N136">
        <f t="shared" si="27"/>
        <v>39</v>
      </c>
      <c r="O136">
        <f t="shared" si="27"/>
        <v>28</v>
      </c>
      <c r="P136">
        <f t="shared" si="27"/>
        <v>40</v>
      </c>
      <c r="Q136">
        <f t="shared" si="27"/>
        <v>73</v>
      </c>
      <c r="R136">
        <f t="shared" si="27"/>
        <v>74</v>
      </c>
      <c r="S136">
        <f t="shared" si="27"/>
        <v>76</v>
      </c>
      <c r="T136" t="e">
        <f t="shared" si="27"/>
        <v>#N/A</v>
      </c>
      <c r="U136" t="e">
        <f t="shared" si="27"/>
        <v>#N/A</v>
      </c>
      <c r="V136" t="e">
        <f t="shared" si="26"/>
        <v>#N/A</v>
      </c>
      <c r="W136" t="e">
        <f t="shared" si="26"/>
        <v>#N/A</v>
      </c>
      <c r="X136" t="e">
        <f t="shared" si="26"/>
        <v>#N/A</v>
      </c>
      <c r="Y136" t="e">
        <f t="shared" si="26"/>
        <v>#N/A</v>
      </c>
      <c r="Z136" t="e">
        <f t="shared" si="26"/>
        <v>#N/A</v>
      </c>
    </row>
    <row r="137" spans="1:26" x14ac:dyDescent="0.3">
      <c r="A137" s="20">
        <v>49</v>
      </c>
      <c r="B137" s="5" t="s">
        <v>49</v>
      </c>
      <c r="C137">
        <f t="shared" si="27"/>
        <v>41</v>
      </c>
      <c r="D137">
        <f t="shared" si="27"/>
        <v>29</v>
      </c>
      <c r="E137">
        <f t="shared" si="27"/>
        <v>28</v>
      </c>
      <c r="F137">
        <f t="shared" si="27"/>
        <v>43</v>
      </c>
      <c r="G137">
        <f t="shared" si="27"/>
        <v>31</v>
      </c>
      <c r="H137">
        <f t="shared" si="27"/>
        <v>35</v>
      </c>
      <c r="I137">
        <f t="shared" si="27"/>
        <v>74</v>
      </c>
      <c r="J137">
        <f t="shared" si="27"/>
        <v>70</v>
      </c>
      <c r="K137">
        <f t="shared" si="27"/>
        <v>63</v>
      </c>
      <c r="L137">
        <f t="shared" si="27"/>
        <v>70</v>
      </c>
      <c r="M137">
        <f t="shared" si="27"/>
        <v>63</v>
      </c>
      <c r="N137">
        <f t="shared" si="27"/>
        <v>70</v>
      </c>
      <c r="O137">
        <f t="shared" si="27"/>
        <v>49</v>
      </c>
      <c r="P137">
        <f t="shared" si="27"/>
        <v>51</v>
      </c>
      <c r="Q137">
        <f t="shared" si="27"/>
        <v>33</v>
      </c>
      <c r="R137">
        <f t="shared" si="27"/>
        <v>61</v>
      </c>
      <c r="S137">
        <f t="shared" si="27"/>
        <v>66</v>
      </c>
      <c r="T137" t="e">
        <f t="shared" si="27"/>
        <v>#N/A</v>
      </c>
      <c r="U137" t="e">
        <f t="shared" si="27"/>
        <v>#N/A</v>
      </c>
      <c r="V137" t="e">
        <f t="shared" si="26"/>
        <v>#N/A</v>
      </c>
      <c r="W137" t="e">
        <f t="shared" si="26"/>
        <v>#N/A</v>
      </c>
      <c r="X137" t="e">
        <f t="shared" si="26"/>
        <v>#N/A</v>
      </c>
      <c r="Y137" t="e">
        <f t="shared" si="26"/>
        <v>#N/A</v>
      </c>
      <c r="Z137" t="e">
        <f t="shared" si="26"/>
        <v>#N/A</v>
      </c>
    </row>
    <row r="138" spans="1:26" x14ac:dyDescent="0.3">
      <c r="A138" s="20">
        <v>50</v>
      </c>
      <c r="B138" s="5" t="s">
        <v>50</v>
      </c>
      <c r="C138">
        <f t="shared" si="27"/>
        <v>66</v>
      </c>
      <c r="D138">
        <f t="shared" si="27"/>
        <v>65</v>
      </c>
      <c r="E138">
        <f t="shared" si="27"/>
        <v>68</v>
      </c>
      <c r="F138">
        <f t="shared" si="27"/>
        <v>73</v>
      </c>
      <c r="G138">
        <f t="shared" si="27"/>
        <v>66</v>
      </c>
      <c r="H138">
        <f t="shared" si="27"/>
        <v>71</v>
      </c>
      <c r="I138">
        <f t="shared" si="27"/>
        <v>35</v>
      </c>
      <c r="J138">
        <f t="shared" si="27"/>
        <v>38</v>
      </c>
      <c r="K138">
        <f t="shared" si="27"/>
        <v>47</v>
      </c>
      <c r="L138">
        <f t="shared" si="27"/>
        <v>35</v>
      </c>
      <c r="M138">
        <f t="shared" si="27"/>
        <v>32</v>
      </c>
      <c r="N138">
        <f t="shared" si="27"/>
        <v>20</v>
      </c>
      <c r="O138">
        <f t="shared" si="27"/>
        <v>23</v>
      </c>
      <c r="P138">
        <f t="shared" si="27"/>
        <v>23</v>
      </c>
      <c r="Q138">
        <f t="shared" si="27"/>
        <v>24</v>
      </c>
      <c r="R138">
        <f t="shared" si="27"/>
        <v>47</v>
      </c>
      <c r="S138">
        <f t="shared" si="27"/>
        <v>32</v>
      </c>
      <c r="T138" t="e">
        <f t="shared" si="27"/>
        <v>#N/A</v>
      </c>
      <c r="U138" t="e">
        <f t="shared" ref="U138:Z141" si="28">RANK(U53,U$4:U$82)</f>
        <v>#N/A</v>
      </c>
      <c r="V138" t="e">
        <f t="shared" si="28"/>
        <v>#N/A</v>
      </c>
      <c r="W138" t="e">
        <f t="shared" si="28"/>
        <v>#N/A</v>
      </c>
      <c r="X138" t="e">
        <f t="shared" si="28"/>
        <v>#N/A</v>
      </c>
      <c r="Y138" t="e">
        <f t="shared" si="28"/>
        <v>#N/A</v>
      </c>
      <c r="Z138" t="e">
        <f t="shared" si="28"/>
        <v>#N/A</v>
      </c>
    </row>
    <row r="139" spans="1:26" x14ac:dyDescent="0.3">
      <c r="A139" s="20">
        <v>51</v>
      </c>
      <c r="B139" s="5" t="s">
        <v>468</v>
      </c>
      <c r="C139">
        <f t="shared" ref="C139:U142" si="29">RANK(C54,C$4:C$82)</f>
        <v>35</v>
      </c>
      <c r="D139">
        <f t="shared" si="29"/>
        <v>35</v>
      </c>
      <c r="E139">
        <f t="shared" si="29"/>
        <v>38</v>
      </c>
      <c r="F139">
        <f t="shared" si="29"/>
        <v>47</v>
      </c>
      <c r="G139">
        <f t="shared" si="29"/>
        <v>55</v>
      </c>
      <c r="H139">
        <f t="shared" si="29"/>
        <v>50</v>
      </c>
      <c r="I139">
        <f t="shared" si="29"/>
        <v>48</v>
      </c>
      <c r="J139">
        <f t="shared" si="29"/>
        <v>36</v>
      </c>
      <c r="K139">
        <f t="shared" si="29"/>
        <v>22</v>
      </c>
      <c r="L139">
        <f t="shared" si="29"/>
        <v>20</v>
      </c>
      <c r="M139">
        <f t="shared" si="29"/>
        <v>20</v>
      </c>
      <c r="N139">
        <f t="shared" si="29"/>
        <v>20</v>
      </c>
      <c r="O139">
        <f t="shared" si="29"/>
        <v>20</v>
      </c>
      <c r="P139">
        <f t="shared" si="29"/>
        <v>23</v>
      </c>
      <c r="Q139">
        <f t="shared" si="29"/>
        <v>30</v>
      </c>
      <c r="R139">
        <f t="shared" si="29"/>
        <v>28</v>
      </c>
      <c r="S139">
        <f t="shared" si="29"/>
        <v>43</v>
      </c>
      <c r="T139" t="e">
        <f t="shared" si="29"/>
        <v>#N/A</v>
      </c>
      <c r="U139" t="e">
        <f t="shared" si="29"/>
        <v>#N/A</v>
      </c>
      <c r="V139" t="e">
        <f t="shared" si="28"/>
        <v>#N/A</v>
      </c>
      <c r="W139" t="e">
        <f t="shared" si="28"/>
        <v>#N/A</v>
      </c>
      <c r="X139" t="e">
        <f t="shared" si="28"/>
        <v>#N/A</v>
      </c>
      <c r="Y139" t="e">
        <f t="shared" si="28"/>
        <v>#N/A</v>
      </c>
      <c r="Z139" t="e">
        <f t="shared" si="28"/>
        <v>#N/A</v>
      </c>
    </row>
    <row r="140" spans="1:26" x14ac:dyDescent="0.3">
      <c r="A140" s="20">
        <v>52</v>
      </c>
      <c r="B140" s="5" t="s">
        <v>52</v>
      </c>
      <c r="C140">
        <f t="shared" si="29"/>
        <v>34</v>
      </c>
      <c r="D140">
        <f t="shared" si="29"/>
        <v>56</v>
      </c>
      <c r="E140">
        <f t="shared" si="29"/>
        <v>21</v>
      </c>
      <c r="F140">
        <f t="shared" si="29"/>
        <v>25</v>
      </c>
      <c r="G140">
        <f t="shared" si="29"/>
        <v>35</v>
      </c>
      <c r="H140">
        <f t="shared" si="29"/>
        <v>54</v>
      </c>
      <c r="I140">
        <f t="shared" si="29"/>
        <v>5</v>
      </c>
      <c r="J140">
        <f t="shared" si="29"/>
        <v>15</v>
      </c>
      <c r="K140">
        <f t="shared" si="29"/>
        <v>20</v>
      </c>
      <c r="L140">
        <f t="shared" si="29"/>
        <v>14</v>
      </c>
      <c r="M140">
        <f t="shared" si="29"/>
        <v>19</v>
      </c>
      <c r="N140">
        <f t="shared" si="29"/>
        <v>7</v>
      </c>
      <c r="O140">
        <f t="shared" si="29"/>
        <v>12</v>
      </c>
      <c r="P140">
        <f t="shared" si="29"/>
        <v>10</v>
      </c>
      <c r="Q140">
        <f t="shared" si="29"/>
        <v>10</v>
      </c>
      <c r="R140">
        <f t="shared" si="29"/>
        <v>22</v>
      </c>
      <c r="S140">
        <f t="shared" si="29"/>
        <v>11</v>
      </c>
      <c r="T140" t="e">
        <f t="shared" si="29"/>
        <v>#N/A</v>
      </c>
      <c r="U140" t="e">
        <f t="shared" si="29"/>
        <v>#N/A</v>
      </c>
      <c r="V140" t="e">
        <f t="shared" si="28"/>
        <v>#N/A</v>
      </c>
      <c r="W140" t="e">
        <f t="shared" si="28"/>
        <v>#N/A</v>
      </c>
      <c r="X140" t="e">
        <f t="shared" si="28"/>
        <v>#N/A</v>
      </c>
      <c r="Y140" t="e">
        <f t="shared" si="28"/>
        <v>#N/A</v>
      </c>
      <c r="Z140" t="e">
        <f t="shared" si="28"/>
        <v>#N/A</v>
      </c>
    </row>
    <row r="141" spans="1:26" x14ac:dyDescent="0.3">
      <c r="A141" s="20">
        <v>53</v>
      </c>
      <c r="B141" s="5" t="s">
        <v>53</v>
      </c>
      <c r="C141">
        <f t="shared" si="29"/>
        <v>51</v>
      </c>
      <c r="D141">
        <f t="shared" si="29"/>
        <v>61</v>
      </c>
      <c r="E141">
        <f t="shared" si="29"/>
        <v>69</v>
      </c>
      <c r="F141">
        <f t="shared" si="29"/>
        <v>56</v>
      </c>
      <c r="G141">
        <f t="shared" si="29"/>
        <v>43</v>
      </c>
      <c r="H141">
        <f t="shared" si="29"/>
        <v>51</v>
      </c>
      <c r="I141">
        <f t="shared" si="29"/>
        <v>41</v>
      </c>
      <c r="J141">
        <f t="shared" si="29"/>
        <v>38</v>
      </c>
      <c r="K141">
        <f t="shared" si="29"/>
        <v>54</v>
      </c>
      <c r="L141">
        <f t="shared" si="29"/>
        <v>39</v>
      </c>
      <c r="M141">
        <f t="shared" si="29"/>
        <v>34</v>
      </c>
      <c r="N141">
        <f t="shared" si="29"/>
        <v>47</v>
      </c>
      <c r="O141">
        <f t="shared" si="29"/>
        <v>30</v>
      </c>
      <c r="P141">
        <f t="shared" si="29"/>
        <v>40</v>
      </c>
      <c r="Q141">
        <f t="shared" si="29"/>
        <v>45</v>
      </c>
      <c r="R141">
        <f t="shared" si="29"/>
        <v>61</v>
      </c>
      <c r="S141">
        <f t="shared" si="29"/>
        <v>57</v>
      </c>
      <c r="T141" t="e">
        <f t="shared" si="29"/>
        <v>#N/A</v>
      </c>
      <c r="U141" t="e">
        <f t="shared" si="29"/>
        <v>#N/A</v>
      </c>
      <c r="V141" t="e">
        <f t="shared" si="28"/>
        <v>#N/A</v>
      </c>
      <c r="W141" t="e">
        <f t="shared" si="28"/>
        <v>#N/A</v>
      </c>
      <c r="X141" t="e">
        <f t="shared" si="28"/>
        <v>#N/A</v>
      </c>
      <c r="Y141" t="e">
        <f t="shared" si="28"/>
        <v>#N/A</v>
      </c>
      <c r="Z141" t="e">
        <f t="shared" si="28"/>
        <v>#N/A</v>
      </c>
    </row>
    <row r="142" spans="1:26" x14ac:dyDescent="0.3">
      <c r="A142" s="20">
        <v>54</v>
      </c>
      <c r="B142" s="5" t="s">
        <v>54</v>
      </c>
      <c r="C142">
        <f t="shared" si="29"/>
        <v>24</v>
      </c>
      <c r="D142">
        <f t="shared" si="29"/>
        <v>15</v>
      </c>
      <c r="E142">
        <f t="shared" si="29"/>
        <v>16</v>
      </c>
      <c r="F142">
        <f t="shared" si="29"/>
        <v>27</v>
      </c>
      <c r="G142">
        <f t="shared" si="29"/>
        <v>40</v>
      </c>
      <c r="H142">
        <f t="shared" si="29"/>
        <v>22</v>
      </c>
      <c r="I142">
        <f t="shared" si="29"/>
        <v>26</v>
      </c>
      <c r="J142">
        <f t="shared" si="29"/>
        <v>26</v>
      </c>
      <c r="K142">
        <f t="shared" si="29"/>
        <v>17</v>
      </c>
      <c r="L142">
        <f t="shared" si="29"/>
        <v>64</v>
      </c>
      <c r="M142">
        <f t="shared" si="29"/>
        <v>24</v>
      </c>
      <c r="N142">
        <f t="shared" si="29"/>
        <v>65</v>
      </c>
      <c r="O142">
        <f t="shared" si="29"/>
        <v>39</v>
      </c>
      <c r="P142">
        <f t="shared" si="29"/>
        <v>49</v>
      </c>
      <c r="Q142">
        <f t="shared" si="29"/>
        <v>48</v>
      </c>
      <c r="R142">
        <f t="shared" si="29"/>
        <v>53</v>
      </c>
      <c r="S142">
        <f t="shared" si="29"/>
        <v>62</v>
      </c>
      <c r="T142" t="e">
        <f t="shared" si="29"/>
        <v>#N/A</v>
      </c>
      <c r="U142" t="e">
        <f t="shared" ref="U142:Z145" si="30">RANK(U57,U$4:U$82)</f>
        <v>#N/A</v>
      </c>
      <c r="V142" t="e">
        <f t="shared" si="30"/>
        <v>#N/A</v>
      </c>
      <c r="W142" t="e">
        <f t="shared" si="30"/>
        <v>#N/A</v>
      </c>
      <c r="X142" t="e">
        <f t="shared" si="30"/>
        <v>#N/A</v>
      </c>
      <c r="Y142" t="e">
        <f t="shared" si="30"/>
        <v>#N/A</v>
      </c>
      <c r="Z142" t="e">
        <f t="shared" si="30"/>
        <v>#N/A</v>
      </c>
    </row>
    <row r="143" spans="1:26" x14ac:dyDescent="0.3">
      <c r="A143" s="20">
        <v>55</v>
      </c>
      <c r="B143" s="5" t="s">
        <v>55</v>
      </c>
      <c r="C143">
        <f t="shared" ref="C143:U146" si="31">RANK(C58,C$4:C$82)</f>
        <v>72</v>
      </c>
      <c r="D143">
        <f t="shared" si="31"/>
        <v>70</v>
      </c>
      <c r="E143">
        <f t="shared" si="31"/>
        <v>70</v>
      </c>
      <c r="F143">
        <f t="shared" si="31"/>
        <v>67</v>
      </c>
      <c r="G143">
        <f t="shared" si="31"/>
        <v>74</v>
      </c>
      <c r="H143">
        <f t="shared" si="31"/>
        <v>64</v>
      </c>
      <c r="I143">
        <f t="shared" si="31"/>
        <v>59</v>
      </c>
      <c r="J143">
        <f t="shared" si="31"/>
        <v>78</v>
      </c>
      <c r="K143">
        <f t="shared" si="31"/>
        <v>78</v>
      </c>
      <c r="L143">
        <f t="shared" si="31"/>
        <v>72</v>
      </c>
      <c r="M143">
        <f t="shared" si="31"/>
        <v>77</v>
      </c>
      <c r="N143">
        <f t="shared" si="31"/>
        <v>74</v>
      </c>
      <c r="O143">
        <f t="shared" si="31"/>
        <v>72</v>
      </c>
      <c r="P143">
        <f t="shared" si="31"/>
        <v>69</v>
      </c>
      <c r="Q143">
        <f t="shared" si="31"/>
        <v>68</v>
      </c>
      <c r="R143">
        <f t="shared" si="31"/>
        <v>76</v>
      </c>
      <c r="S143">
        <f t="shared" si="31"/>
        <v>76</v>
      </c>
      <c r="T143" t="e">
        <f t="shared" si="31"/>
        <v>#N/A</v>
      </c>
      <c r="U143" t="e">
        <f t="shared" si="31"/>
        <v>#N/A</v>
      </c>
      <c r="V143" t="e">
        <f t="shared" si="30"/>
        <v>#N/A</v>
      </c>
      <c r="W143" t="e">
        <f t="shared" si="30"/>
        <v>#N/A</v>
      </c>
      <c r="X143" t="e">
        <f t="shared" si="30"/>
        <v>#N/A</v>
      </c>
      <c r="Y143" t="e">
        <f t="shared" si="30"/>
        <v>#N/A</v>
      </c>
      <c r="Z143" t="e">
        <f t="shared" si="30"/>
        <v>#N/A</v>
      </c>
    </row>
    <row r="144" spans="1:26" x14ac:dyDescent="0.3">
      <c r="A144" s="20">
        <v>56</v>
      </c>
      <c r="B144" s="5" t="s">
        <v>56</v>
      </c>
      <c r="C144">
        <f t="shared" si="31"/>
        <v>58</v>
      </c>
      <c r="D144">
        <f t="shared" si="31"/>
        <v>63</v>
      </c>
      <c r="E144">
        <f t="shared" si="31"/>
        <v>44</v>
      </c>
      <c r="F144">
        <f t="shared" si="31"/>
        <v>31</v>
      </c>
      <c r="G144">
        <f t="shared" si="31"/>
        <v>45</v>
      </c>
      <c r="H144">
        <f t="shared" si="31"/>
        <v>56</v>
      </c>
      <c r="I144">
        <f t="shared" si="31"/>
        <v>52</v>
      </c>
      <c r="J144">
        <f t="shared" si="31"/>
        <v>47</v>
      </c>
      <c r="K144">
        <f t="shared" si="31"/>
        <v>56</v>
      </c>
      <c r="L144">
        <f t="shared" si="31"/>
        <v>51</v>
      </c>
      <c r="M144">
        <f t="shared" si="31"/>
        <v>63</v>
      </c>
      <c r="N144">
        <f t="shared" si="31"/>
        <v>58</v>
      </c>
      <c r="O144">
        <f t="shared" si="31"/>
        <v>51</v>
      </c>
      <c r="P144">
        <f t="shared" si="31"/>
        <v>38</v>
      </c>
      <c r="Q144">
        <f t="shared" si="31"/>
        <v>53</v>
      </c>
      <c r="R144">
        <f t="shared" si="31"/>
        <v>49</v>
      </c>
      <c r="S144">
        <f t="shared" si="31"/>
        <v>37</v>
      </c>
      <c r="T144" t="e">
        <f t="shared" si="31"/>
        <v>#N/A</v>
      </c>
      <c r="U144" t="e">
        <f t="shared" si="31"/>
        <v>#N/A</v>
      </c>
      <c r="V144" t="e">
        <f t="shared" si="30"/>
        <v>#N/A</v>
      </c>
      <c r="W144" t="e">
        <f t="shared" si="30"/>
        <v>#N/A</v>
      </c>
      <c r="X144" t="e">
        <f t="shared" si="30"/>
        <v>#N/A</v>
      </c>
      <c r="Y144" t="e">
        <f t="shared" si="30"/>
        <v>#N/A</v>
      </c>
      <c r="Z144" t="e">
        <f t="shared" si="30"/>
        <v>#N/A</v>
      </c>
    </row>
    <row r="145" spans="1:26" x14ac:dyDescent="0.3">
      <c r="A145" s="20">
        <v>57</v>
      </c>
      <c r="B145" s="5" t="s">
        <v>57</v>
      </c>
      <c r="C145">
        <f t="shared" si="31"/>
        <v>79</v>
      </c>
      <c r="D145">
        <f t="shared" si="31"/>
        <v>79</v>
      </c>
      <c r="E145">
        <f t="shared" si="31"/>
        <v>79</v>
      </c>
      <c r="F145">
        <f t="shared" si="31"/>
        <v>79</v>
      </c>
      <c r="G145">
        <f t="shared" si="31"/>
        <v>79</v>
      </c>
      <c r="H145">
        <f t="shared" si="31"/>
        <v>79</v>
      </c>
      <c r="I145">
        <f t="shared" si="31"/>
        <v>77</v>
      </c>
      <c r="J145">
        <f t="shared" si="31"/>
        <v>79</v>
      </c>
      <c r="K145">
        <f t="shared" si="31"/>
        <v>79</v>
      </c>
      <c r="L145">
        <f t="shared" si="31"/>
        <v>78</v>
      </c>
      <c r="M145">
        <f t="shared" si="31"/>
        <v>79</v>
      </c>
      <c r="N145">
        <f t="shared" si="31"/>
        <v>78</v>
      </c>
      <c r="O145">
        <f t="shared" si="31"/>
        <v>75</v>
      </c>
      <c r="P145">
        <f t="shared" si="31"/>
        <v>58</v>
      </c>
      <c r="Q145">
        <f t="shared" si="31"/>
        <v>75</v>
      </c>
      <c r="R145">
        <f t="shared" si="31"/>
        <v>78</v>
      </c>
      <c r="S145">
        <f t="shared" si="31"/>
        <v>70</v>
      </c>
      <c r="T145" t="e">
        <f t="shared" si="31"/>
        <v>#N/A</v>
      </c>
      <c r="U145" t="e">
        <f t="shared" si="31"/>
        <v>#N/A</v>
      </c>
      <c r="V145" t="e">
        <f t="shared" si="30"/>
        <v>#N/A</v>
      </c>
      <c r="W145" t="e">
        <f t="shared" si="30"/>
        <v>#N/A</v>
      </c>
      <c r="X145" t="e">
        <f t="shared" si="30"/>
        <v>#N/A</v>
      </c>
      <c r="Y145" t="e">
        <f t="shared" si="30"/>
        <v>#N/A</v>
      </c>
      <c r="Z145" t="e">
        <f t="shared" si="30"/>
        <v>#N/A</v>
      </c>
    </row>
    <row r="146" spans="1:26" x14ac:dyDescent="0.3">
      <c r="A146" s="20">
        <v>58</v>
      </c>
      <c r="B146" s="5" t="s">
        <v>58</v>
      </c>
      <c r="C146">
        <f t="shared" si="31"/>
        <v>11</v>
      </c>
      <c r="D146">
        <f t="shared" si="31"/>
        <v>12</v>
      </c>
      <c r="E146">
        <f t="shared" si="31"/>
        <v>13</v>
      </c>
      <c r="F146">
        <f t="shared" si="31"/>
        <v>21</v>
      </c>
      <c r="G146">
        <f t="shared" si="31"/>
        <v>38</v>
      </c>
      <c r="H146">
        <f t="shared" si="31"/>
        <v>34</v>
      </c>
      <c r="I146">
        <f t="shared" si="31"/>
        <v>52</v>
      </c>
      <c r="J146">
        <f t="shared" si="31"/>
        <v>42</v>
      </c>
      <c r="K146">
        <f t="shared" si="31"/>
        <v>35</v>
      </c>
      <c r="L146">
        <f t="shared" si="31"/>
        <v>35</v>
      </c>
      <c r="M146">
        <f t="shared" si="31"/>
        <v>47</v>
      </c>
      <c r="N146">
        <f t="shared" si="31"/>
        <v>24</v>
      </c>
      <c r="O146">
        <f t="shared" si="31"/>
        <v>35</v>
      </c>
      <c r="P146">
        <f t="shared" si="31"/>
        <v>65</v>
      </c>
      <c r="Q146">
        <f t="shared" si="31"/>
        <v>42</v>
      </c>
      <c r="R146">
        <f t="shared" si="31"/>
        <v>17</v>
      </c>
      <c r="S146">
        <f t="shared" si="31"/>
        <v>26</v>
      </c>
      <c r="T146" t="e">
        <f t="shared" si="31"/>
        <v>#N/A</v>
      </c>
      <c r="U146" t="e">
        <f t="shared" ref="U146:Z149" si="32">RANK(U61,U$4:U$82)</f>
        <v>#N/A</v>
      </c>
      <c r="V146" t="e">
        <f t="shared" si="32"/>
        <v>#N/A</v>
      </c>
      <c r="W146" t="e">
        <f t="shared" si="32"/>
        <v>#N/A</v>
      </c>
      <c r="X146" t="e">
        <f t="shared" si="32"/>
        <v>#N/A</v>
      </c>
      <c r="Y146" t="e">
        <f t="shared" si="32"/>
        <v>#N/A</v>
      </c>
      <c r="Z146" t="e">
        <f t="shared" si="32"/>
        <v>#N/A</v>
      </c>
    </row>
    <row r="147" spans="1:26" x14ac:dyDescent="0.3">
      <c r="A147" s="20">
        <v>59</v>
      </c>
      <c r="B147" s="5" t="s">
        <v>59</v>
      </c>
      <c r="C147">
        <f t="shared" ref="C147:U150" si="33">RANK(C62,C$4:C$82)</f>
        <v>68</v>
      </c>
      <c r="D147">
        <f t="shared" si="33"/>
        <v>52</v>
      </c>
      <c r="E147">
        <f t="shared" si="33"/>
        <v>65</v>
      </c>
      <c r="F147">
        <f t="shared" si="33"/>
        <v>75</v>
      </c>
      <c r="G147">
        <f t="shared" si="33"/>
        <v>57</v>
      </c>
      <c r="H147">
        <f t="shared" si="33"/>
        <v>65</v>
      </c>
      <c r="I147">
        <f t="shared" si="33"/>
        <v>40</v>
      </c>
      <c r="J147">
        <f t="shared" si="33"/>
        <v>51</v>
      </c>
      <c r="K147">
        <f t="shared" si="33"/>
        <v>56</v>
      </c>
      <c r="L147">
        <f t="shared" si="33"/>
        <v>47</v>
      </c>
      <c r="M147">
        <f t="shared" si="33"/>
        <v>39</v>
      </c>
      <c r="N147">
        <f t="shared" si="33"/>
        <v>26</v>
      </c>
      <c r="O147">
        <f t="shared" si="33"/>
        <v>26</v>
      </c>
      <c r="P147">
        <f t="shared" si="33"/>
        <v>28</v>
      </c>
      <c r="Q147">
        <f t="shared" si="33"/>
        <v>27</v>
      </c>
      <c r="R147">
        <f t="shared" si="33"/>
        <v>43</v>
      </c>
      <c r="S147">
        <f t="shared" si="33"/>
        <v>18</v>
      </c>
      <c r="T147" t="e">
        <f t="shared" si="33"/>
        <v>#N/A</v>
      </c>
      <c r="U147" t="e">
        <f t="shared" si="33"/>
        <v>#N/A</v>
      </c>
      <c r="V147" t="e">
        <f t="shared" si="32"/>
        <v>#N/A</v>
      </c>
      <c r="W147" t="e">
        <f t="shared" si="32"/>
        <v>#N/A</v>
      </c>
      <c r="X147" t="e">
        <f t="shared" si="32"/>
        <v>#N/A</v>
      </c>
      <c r="Y147" t="e">
        <f t="shared" si="32"/>
        <v>#N/A</v>
      </c>
      <c r="Z147" t="e">
        <f t="shared" si="32"/>
        <v>#N/A</v>
      </c>
    </row>
    <row r="148" spans="1:26" x14ac:dyDescent="0.3">
      <c r="A148" s="20">
        <v>60</v>
      </c>
      <c r="B148" s="5" t="s">
        <v>60</v>
      </c>
      <c r="C148">
        <f t="shared" si="33"/>
        <v>10</v>
      </c>
      <c r="D148">
        <f t="shared" si="33"/>
        <v>8</v>
      </c>
      <c r="E148">
        <f t="shared" si="33"/>
        <v>5</v>
      </c>
      <c r="F148">
        <f t="shared" si="33"/>
        <v>9</v>
      </c>
      <c r="G148">
        <f t="shared" si="33"/>
        <v>26</v>
      </c>
      <c r="H148">
        <f t="shared" si="33"/>
        <v>27</v>
      </c>
      <c r="I148">
        <f t="shared" si="33"/>
        <v>50</v>
      </c>
      <c r="J148">
        <f t="shared" si="33"/>
        <v>57</v>
      </c>
      <c r="K148">
        <f t="shared" si="33"/>
        <v>12</v>
      </c>
      <c r="L148">
        <f t="shared" si="33"/>
        <v>47</v>
      </c>
      <c r="M148">
        <f t="shared" si="33"/>
        <v>39</v>
      </c>
      <c r="N148">
        <f t="shared" si="33"/>
        <v>29</v>
      </c>
      <c r="O148">
        <f t="shared" si="33"/>
        <v>31</v>
      </c>
      <c r="P148">
        <f t="shared" si="33"/>
        <v>15</v>
      </c>
      <c r="Q148">
        <f t="shared" si="33"/>
        <v>18</v>
      </c>
      <c r="R148">
        <f t="shared" si="33"/>
        <v>37</v>
      </c>
      <c r="S148">
        <f t="shared" si="33"/>
        <v>6</v>
      </c>
      <c r="T148" t="e">
        <f t="shared" si="33"/>
        <v>#N/A</v>
      </c>
      <c r="U148" t="e">
        <f t="shared" si="33"/>
        <v>#N/A</v>
      </c>
      <c r="V148" t="e">
        <f t="shared" si="32"/>
        <v>#N/A</v>
      </c>
      <c r="W148" t="e">
        <f t="shared" si="32"/>
        <v>#N/A</v>
      </c>
      <c r="X148" t="e">
        <f t="shared" si="32"/>
        <v>#N/A</v>
      </c>
      <c r="Y148" t="e">
        <f t="shared" si="32"/>
        <v>#N/A</v>
      </c>
      <c r="Z148" t="e">
        <f t="shared" si="32"/>
        <v>#N/A</v>
      </c>
    </row>
    <row r="149" spans="1:26" x14ac:dyDescent="0.3">
      <c r="A149" s="20">
        <v>61</v>
      </c>
      <c r="B149" s="5" t="s">
        <v>61</v>
      </c>
      <c r="C149">
        <f t="shared" si="33"/>
        <v>78</v>
      </c>
      <c r="D149">
        <f t="shared" si="33"/>
        <v>58</v>
      </c>
      <c r="E149">
        <f t="shared" si="33"/>
        <v>72</v>
      </c>
      <c r="F149">
        <f t="shared" si="33"/>
        <v>71</v>
      </c>
      <c r="G149">
        <f t="shared" si="33"/>
        <v>78</v>
      </c>
      <c r="H149">
        <f t="shared" si="33"/>
        <v>76</v>
      </c>
      <c r="I149">
        <f t="shared" si="33"/>
        <v>78</v>
      </c>
      <c r="J149">
        <f t="shared" si="33"/>
        <v>68</v>
      </c>
      <c r="K149">
        <f t="shared" si="33"/>
        <v>76</v>
      </c>
      <c r="L149">
        <f t="shared" si="33"/>
        <v>73</v>
      </c>
      <c r="M149">
        <f t="shared" si="33"/>
        <v>56</v>
      </c>
      <c r="N149">
        <f t="shared" si="33"/>
        <v>65</v>
      </c>
      <c r="O149">
        <f t="shared" si="33"/>
        <v>78</v>
      </c>
      <c r="P149">
        <f t="shared" si="33"/>
        <v>77</v>
      </c>
      <c r="Q149">
        <f t="shared" si="33"/>
        <v>79</v>
      </c>
      <c r="R149">
        <f t="shared" si="33"/>
        <v>77</v>
      </c>
      <c r="S149">
        <f t="shared" si="33"/>
        <v>76</v>
      </c>
      <c r="T149" t="e">
        <f t="shared" si="33"/>
        <v>#N/A</v>
      </c>
      <c r="U149" t="e">
        <f t="shared" si="33"/>
        <v>#N/A</v>
      </c>
      <c r="V149" t="e">
        <f t="shared" si="32"/>
        <v>#N/A</v>
      </c>
      <c r="W149" t="e">
        <f t="shared" si="32"/>
        <v>#N/A</v>
      </c>
      <c r="X149" t="e">
        <f t="shared" si="32"/>
        <v>#N/A</v>
      </c>
      <c r="Y149" t="e">
        <f t="shared" si="32"/>
        <v>#N/A</v>
      </c>
      <c r="Z149" t="e">
        <f t="shared" si="32"/>
        <v>#N/A</v>
      </c>
    </row>
    <row r="150" spans="1:26" x14ac:dyDescent="0.3">
      <c r="A150" s="20">
        <v>62</v>
      </c>
      <c r="B150" s="5" t="s">
        <v>62</v>
      </c>
      <c r="C150">
        <f t="shared" si="33"/>
        <v>59</v>
      </c>
      <c r="D150">
        <f t="shared" si="33"/>
        <v>78</v>
      </c>
      <c r="E150">
        <f t="shared" si="33"/>
        <v>76</v>
      </c>
      <c r="F150">
        <f t="shared" si="33"/>
        <v>69</v>
      </c>
      <c r="G150">
        <f t="shared" si="33"/>
        <v>69</v>
      </c>
      <c r="H150">
        <f t="shared" si="33"/>
        <v>78</v>
      </c>
      <c r="I150">
        <f t="shared" si="33"/>
        <v>63</v>
      </c>
      <c r="J150">
        <f t="shared" si="33"/>
        <v>76</v>
      </c>
      <c r="K150">
        <f t="shared" si="33"/>
        <v>41</v>
      </c>
      <c r="L150">
        <f t="shared" si="33"/>
        <v>47</v>
      </c>
      <c r="M150">
        <f t="shared" si="33"/>
        <v>37</v>
      </c>
      <c r="N150">
        <f t="shared" si="33"/>
        <v>72</v>
      </c>
      <c r="O150">
        <f t="shared" si="33"/>
        <v>68</v>
      </c>
      <c r="P150">
        <f t="shared" si="33"/>
        <v>51</v>
      </c>
      <c r="Q150">
        <f t="shared" si="33"/>
        <v>58</v>
      </c>
      <c r="R150">
        <f t="shared" si="33"/>
        <v>55</v>
      </c>
      <c r="S150">
        <f t="shared" si="33"/>
        <v>59</v>
      </c>
      <c r="T150" t="e">
        <f t="shared" si="33"/>
        <v>#N/A</v>
      </c>
      <c r="U150" t="e">
        <f t="shared" ref="U150:Z157" si="34">RANK(U65,U$4:U$82)</f>
        <v>#N/A</v>
      </c>
      <c r="V150" t="e">
        <f t="shared" si="34"/>
        <v>#N/A</v>
      </c>
      <c r="W150" t="e">
        <f t="shared" si="34"/>
        <v>#N/A</v>
      </c>
      <c r="X150" t="e">
        <f t="shared" si="34"/>
        <v>#N/A</v>
      </c>
      <c r="Y150" t="e">
        <f t="shared" si="34"/>
        <v>#N/A</v>
      </c>
      <c r="Z150" t="e">
        <f t="shared" si="34"/>
        <v>#N/A</v>
      </c>
    </row>
    <row r="151" spans="1:26" x14ac:dyDescent="0.3">
      <c r="A151" s="20">
        <v>63</v>
      </c>
      <c r="B151" s="5" t="s">
        <v>63</v>
      </c>
      <c r="C151">
        <f t="shared" ref="C151:U154" si="35">RANK(C66,C$4:C$82)</f>
        <v>52</v>
      </c>
      <c r="D151">
        <f t="shared" si="35"/>
        <v>33</v>
      </c>
      <c r="E151">
        <f t="shared" si="35"/>
        <v>51</v>
      </c>
      <c r="F151">
        <f t="shared" si="35"/>
        <v>42</v>
      </c>
      <c r="G151">
        <f t="shared" si="35"/>
        <v>47</v>
      </c>
      <c r="H151">
        <f t="shared" si="35"/>
        <v>38</v>
      </c>
      <c r="I151">
        <f t="shared" si="35"/>
        <v>20</v>
      </c>
      <c r="J151">
        <f t="shared" si="35"/>
        <v>44</v>
      </c>
      <c r="K151">
        <f t="shared" si="35"/>
        <v>60</v>
      </c>
      <c r="L151">
        <f t="shared" si="35"/>
        <v>44</v>
      </c>
      <c r="M151">
        <f t="shared" si="35"/>
        <v>54</v>
      </c>
      <c r="N151">
        <f t="shared" si="35"/>
        <v>54</v>
      </c>
      <c r="O151">
        <f t="shared" si="35"/>
        <v>61</v>
      </c>
      <c r="P151">
        <f t="shared" si="35"/>
        <v>56</v>
      </c>
      <c r="Q151">
        <f t="shared" si="35"/>
        <v>42</v>
      </c>
      <c r="R151">
        <f t="shared" si="35"/>
        <v>57</v>
      </c>
      <c r="S151">
        <f t="shared" si="35"/>
        <v>63</v>
      </c>
      <c r="T151" t="e">
        <f t="shared" si="35"/>
        <v>#N/A</v>
      </c>
      <c r="U151" t="e">
        <f t="shared" si="35"/>
        <v>#N/A</v>
      </c>
      <c r="V151" t="e">
        <f t="shared" si="34"/>
        <v>#N/A</v>
      </c>
      <c r="W151" t="e">
        <f t="shared" si="34"/>
        <v>#N/A</v>
      </c>
      <c r="X151" t="e">
        <f t="shared" si="34"/>
        <v>#N/A</v>
      </c>
      <c r="Y151" t="e">
        <f t="shared" si="34"/>
        <v>#N/A</v>
      </c>
      <c r="Z151" t="e">
        <f t="shared" si="34"/>
        <v>#N/A</v>
      </c>
    </row>
    <row r="152" spans="1:26" x14ac:dyDescent="0.3">
      <c r="A152" s="20">
        <v>64</v>
      </c>
      <c r="B152" s="5" t="s">
        <v>64</v>
      </c>
      <c r="C152">
        <f t="shared" si="35"/>
        <v>77</v>
      </c>
      <c r="D152">
        <f t="shared" si="35"/>
        <v>74</v>
      </c>
      <c r="E152">
        <f t="shared" si="35"/>
        <v>78</v>
      </c>
      <c r="F152">
        <f t="shared" si="35"/>
        <v>78</v>
      </c>
      <c r="G152">
        <f t="shared" si="35"/>
        <v>75</v>
      </c>
      <c r="H152">
        <f t="shared" si="35"/>
        <v>75</v>
      </c>
      <c r="I152">
        <f t="shared" si="35"/>
        <v>59</v>
      </c>
      <c r="J152">
        <f t="shared" si="35"/>
        <v>64</v>
      </c>
      <c r="K152">
        <f t="shared" si="35"/>
        <v>74</v>
      </c>
      <c r="L152">
        <f t="shared" si="35"/>
        <v>73</v>
      </c>
      <c r="M152">
        <f t="shared" si="35"/>
        <v>69</v>
      </c>
      <c r="N152">
        <f t="shared" si="35"/>
        <v>68</v>
      </c>
      <c r="O152">
        <f t="shared" si="35"/>
        <v>59</v>
      </c>
      <c r="P152">
        <f t="shared" si="35"/>
        <v>45</v>
      </c>
      <c r="Q152">
        <f t="shared" si="35"/>
        <v>61</v>
      </c>
      <c r="R152">
        <f t="shared" si="35"/>
        <v>64</v>
      </c>
      <c r="S152">
        <f t="shared" si="35"/>
        <v>59</v>
      </c>
      <c r="T152" t="e">
        <f t="shared" si="35"/>
        <v>#N/A</v>
      </c>
      <c r="U152" t="e">
        <f t="shared" si="35"/>
        <v>#N/A</v>
      </c>
      <c r="V152" t="e">
        <f t="shared" si="34"/>
        <v>#N/A</v>
      </c>
      <c r="W152" t="e">
        <f t="shared" si="34"/>
        <v>#N/A</v>
      </c>
      <c r="X152" t="e">
        <f t="shared" si="34"/>
        <v>#N/A</v>
      </c>
      <c r="Y152" t="e">
        <f t="shared" si="34"/>
        <v>#N/A</v>
      </c>
      <c r="Z152" t="e">
        <f t="shared" si="34"/>
        <v>#N/A</v>
      </c>
    </row>
    <row r="153" spans="1:26" x14ac:dyDescent="0.3">
      <c r="A153" s="20">
        <v>65</v>
      </c>
      <c r="B153" s="5" t="s">
        <v>65</v>
      </c>
      <c r="C153">
        <f t="shared" si="35"/>
        <v>55</v>
      </c>
      <c r="D153">
        <f t="shared" si="35"/>
        <v>64</v>
      </c>
      <c r="E153">
        <f t="shared" si="35"/>
        <v>47</v>
      </c>
      <c r="F153">
        <f t="shared" si="35"/>
        <v>40</v>
      </c>
      <c r="G153">
        <f t="shared" si="35"/>
        <v>41</v>
      </c>
      <c r="H153">
        <f t="shared" si="35"/>
        <v>45</v>
      </c>
      <c r="I153">
        <f t="shared" si="35"/>
        <v>54</v>
      </c>
      <c r="J153">
        <f t="shared" si="35"/>
        <v>45</v>
      </c>
      <c r="K153">
        <f t="shared" si="35"/>
        <v>51</v>
      </c>
      <c r="L153">
        <f t="shared" si="35"/>
        <v>54</v>
      </c>
      <c r="M153">
        <f t="shared" si="35"/>
        <v>68</v>
      </c>
      <c r="N153">
        <f t="shared" si="35"/>
        <v>58</v>
      </c>
      <c r="O153">
        <f t="shared" si="35"/>
        <v>62</v>
      </c>
      <c r="P153">
        <f t="shared" si="35"/>
        <v>56</v>
      </c>
      <c r="Q153">
        <f t="shared" si="35"/>
        <v>64</v>
      </c>
      <c r="R153">
        <f t="shared" si="35"/>
        <v>49</v>
      </c>
      <c r="S153">
        <f t="shared" si="35"/>
        <v>47</v>
      </c>
      <c r="T153" t="e">
        <f t="shared" si="35"/>
        <v>#N/A</v>
      </c>
      <c r="U153" t="e">
        <f t="shared" si="35"/>
        <v>#N/A</v>
      </c>
      <c r="V153" t="e">
        <f t="shared" si="34"/>
        <v>#N/A</v>
      </c>
      <c r="W153" t="e">
        <f t="shared" si="34"/>
        <v>#N/A</v>
      </c>
      <c r="X153" t="e">
        <f t="shared" si="34"/>
        <v>#N/A</v>
      </c>
      <c r="Y153" t="e">
        <f t="shared" si="34"/>
        <v>#N/A</v>
      </c>
      <c r="Z153" t="e">
        <f t="shared" si="34"/>
        <v>#N/A</v>
      </c>
    </row>
    <row r="154" spans="1:26" x14ac:dyDescent="0.3">
      <c r="A154" s="20">
        <v>66</v>
      </c>
      <c r="B154" s="5" t="s">
        <v>66</v>
      </c>
      <c r="C154">
        <f t="shared" ref="C154:F154" si="36">RANK(C69,C$4:C$82)</f>
        <v>76</v>
      </c>
      <c r="D154">
        <f t="shared" si="36"/>
        <v>72</v>
      </c>
      <c r="E154">
        <f t="shared" si="36"/>
        <v>74</v>
      </c>
      <c r="F154">
        <f t="shared" si="36"/>
        <v>66</v>
      </c>
      <c r="G154">
        <f t="shared" si="35"/>
        <v>68</v>
      </c>
      <c r="H154">
        <f t="shared" si="35"/>
        <v>62</v>
      </c>
      <c r="I154">
        <f t="shared" si="35"/>
        <v>75</v>
      </c>
      <c r="J154">
        <f t="shared" si="35"/>
        <v>70</v>
      </c>
      <c r="K154">
        <f t="shared" si="35"/>
        <v>76</v>
      </c>
      <c r="L154">
        <f t="shared" si="35"/>
        <v>77</v>
      </c>
      <c r="M154">
        <f t="shared" si="35"/>
        <v>75</v>
      </c>
      <c r="N154">
        <f t="shared" si="35"/>
        <v>74</v>
      </c>
      <c r="O154">
        <f t="shared" si="35"/>
        <v>79</v>
      </c>
      <c r="P154">
        <f t="shared" si="35"/>
        <v>77</v>
      </c>
      <c r="Q154">
        <f t="shared" si="35"/>
        <v>78</v>
      </c>
      <c r="R154">
        <f t="shared" si="35"/>
        <v>78</v>
      </c>
      <c r="S154">
        <f t="shared" si="35"/>
        <v>74</v>
      </c>
      <c r="T154" t="e">
        <f t="shared" si="35"/>
        <v>#N/A</v>
      </c>
      <c r="U154" t="e">
        <f t="shared" si="35"/>
        <v>#N/A</v>
      </c>
      <c r="V154" t="e">
        <f t="shared" si="34"/>
        <v>#N/A</v>
      </c>
      <c r="W154" t="e">
        <f t="shared" si="34"/>
        <v>#N/A</v>
      </c>
      <c r="X154" t="e">
        <f t="shared" si="34"/>
        <v>#N/A</v>
      </c>
      <c r="Y154" t="e">
        <f t="shared" si="34"/>
        <v>#N/A</v>
      </c>
      <c r="Z154" t="e">
        <f t="shared" si="34"/>
        <v>#N/A</v>
      </c>
    </row>
    <row r="155" spans="1:26" x14ac:dyDescent="0.3">
      <c r="A155" s="20">
        <v>67</v>
      </c>
      <c r="B155" s="5" t="s">
        <v>67</v>
      </c>
      <c r="C155">
        <f t="shared" ref="C155:U158" si="37">RANK(C70,C$4:C$82)</f>
        <v>19</v>
      </c>
      <c r="D155">
        <f t="shared" si="37"/>
        <v>18</v>
      </c>
      <c r="E155">
        <f t="shared" si="37"/>
        <v>18</v>
      </c>
      <c r="F155">
        <f t="shared" si="37"/>
        <v>34</v>
      </c>
      <c r="G155">
        <f t="shared" si="37"/>
        <v>46</v>
      </c>
      <c r="H155">
        <f t="shared" si="37"/>
        <v>31</v>
      </c>
      <c r="I155">
        <f t="shared" si="37"/>
        <v>54</v>
      </c>
      <c r="J155">
        <f t="shared" si="37"/>
        <v>53</v>
      </c>
      <c r="K155">
        <f t="shared" si="37"/>
        <v>41</v>
      </c>
      <c r="L155">
        <f t="shared" si="37"/>
        <v>51</v>
      </c>
      <c r="M155">
        <f t="shared" si="37"/>
        <v>54</v>
      </c>
      <c r="N155">
        <f t="shared" si="37"/>
        <v>39</v>
      </c>
      <c r="O155">
        <f t="shared" si="37"/>
        <v>56</v>
      </c>
      <c r="P155">
        <f t="shared" si="37"/>
        <v>73</v>
      </c>
      <c r="Q155">
        <f t="shared" si="37"/>
        <v>53</v>
      </c>
      <c r="R155">
        <f t="shared" si="37"/>
        <v>39</v>
      </c>
      <c r="S155">
        <f t="shared" si="37"/>
        <v>49</v>
      </c>
      <c r="T155" t="e">
        <f t="shared" si="37"/>
        <v>#N/A</v>
      </c>
      <c r="U155" t="e">
        <f t="shared" si="37"/>
        <v>#N/A</v>
      </c>
      <c r="V155" t="e">
        <f t="shared" si="34"/>
        <v>#N/A</v>
      </c>
      <c r="W155" t="e">
        <f t="shared" si="34"/>
        <v>#N/A</v>
      </c>
      <c r="X155" t="e">
        <f t="shared" si="34"/>
        <v>#N/A</v>
      </c>
      <c r="Y155" t="e">
        <f t="shared" si="34"/>
        <v>#N/A</v>
      </c>
      <c r="Z155" t="e">
        <f t="shared" si="34"/>
        <v>#N/A</v>
      </c>
    </row>
    <row r="156" spans="1:26" x14ac:dyDescent="0.3">
      <c r="A156" s="20">
        <v>68</v>
      </c>
      <c r="B156" s="5" t="s">
        <v>68</v>
      </c>
      <c r="C156">
        <f t="shared" si="37"/>
        <v>74</v>
      </c>
      <c r="D156">
        <f t="shared" si="37"/>
        <v>76</v>
      </c>
      <c r="E156">
        <f t="shared" si="37"/>
        <v>64</v>
      </c>
      <c r="F156">
        <f t="shared" si="37"/>
        <v>48</v>
      </c>
      <c r="G156">
        <f t="shared" si="37"/>
        <v>49</v>
      </c>
      <c r="H156">
        <f t="shared" si="37"/>
        <v>55</v>
      </c>
      <c r="I156">
        <f t="shared" si="37"/>
        <v>58</v>
      </c>
      <c r="J156">
        <f t="shared" si="37"/>
        <v>34</v>
      </c>
      <c r="K156">
        <f t="shared" si="37"/>
        <v>45</v>
      </c>
      <c r="L156">
        <f t="shared" si="37"/>
        <v>44</v>
      </c>
      <c r="M156">
        <f t="shared" si="37"/>
        <v>69</v>
      </c>
      <c r="N156">
        <f t="shared" si="37"/>
        <v>56</v>
      </c>
      <c r="O156">
        <f t="shared" si="37"/>
        <v>62</v>
      </c>
      <c r="P156">
        <f t="shared" si="37"/>
        <v>66</v>
      </c>
      <c r="Q156">
        <f t="shared" si="37"/>
        <v>66</v>
      </c>
      <c r="R156">
        <f t="shared" si="37"/>
        <v>49</v>
      </c>
      <c r="S156">
        <f t="shared" si="37"/>
        <v>61</v>
      </c>
      <c r="T156" t="e">
        <f t="shared" si="37"/>
        <v>#N/A</v>
      </c>
      <c r="U156" t="e">
        <f t="shared" si="37"/>
        <v>#N/A</v>
      </c>
      <c r="V156" t="e">
        <f t="shared" si="34"/>
        <v>#N/A</v>
      </c>
      <c r="W156" t="e">
        <f t="shared" si="34"/>
        <v>#N/A</v>
      </c>
      <c r="X156" t="e">
        <f t="shared" si="34"/>
        <v>#N/A</v>
      </c>
      <c r="Y156" t="e">
        <f t="shared" si="34"/>
        <v>#N/A</v>
      </c>
      <c r="Z156" t="e">
        <f t="shared" si="34"/>
        <v>#N/A</v>
      </c>
    </row>
    <row r="157" spans="1:26" x14ac:dyDescent="0.3">
      <c r="A157" s="20">
        <v>69</v>
      </c>
      <c r="B157" s="5" t="s">
        <v>69</v>
      </c>
      <c r="C157">
        <f t="shared" si="37"/>
        <v>38</v>
      </c>
      <c r="D157">
        <f t="shared" si="37"/>
        <v>47</v>
      </c>
      <c r="E157">
        <f t="shared" si="37"/>
        <v>31</v>
      </c>
      <c r="F157">
        <f t="shared" si="37"/>
        <v>23</v>
      </c>
      <c r="G157">
        <f t="shared" si="37"/>
        <v>28</v>
      </c>
      <c r="H157">
        <f t="shared" si="37"/>
        <v>39</v>
      </c>
      <c r="I157">
        <f t="shared" si="37"/>
        <v>46</v>
      </c>
      <c r="J157">
        <f t="shared" si="37"/>
        <v>26</v>
      </c>
      <c r="K157">
        <f t="shared" si="37"/>
        <v>41</v>
      </c>
      <c r="L157">
        <f t="shared" si="37"/>
        <v>39</v>
      </c>
      <c r="M157">
        <f t="shared" si="37"/>
        <v>56</v>
      </c>
      <c r="N157">
        <f t="shared" si="37"/>
        <v>51</v>
      </c>
      <c r="O157">
        <f t="shared" si="37"/>
        <v>51</v>
      </c>
      <c r="P157">
        <f t="shared" si="37"/>
        <v>55</v>
      </c>
      <c r="Q157">
        <f t="shared" si="37"/>
        <v>58</v>
      </c>
      <c r="R157">
        <f t="shared" si="37"/>
        <v>47</v>
      </c>
      <c r="S157">
        <f t="shared" si="37"/>
        <v>37</v>
      </c>
      <c r="T157" t="e">
        <f t="shared" si="37"/>
        <v>#N/A</v>
      </c>
      <c r="U157" t="e">
        <f t="shared" si="37"/>
        <v>#N/A</v>
      </c>
      <c r="V157" t="e">
        <f t="shared" si="34"/>
        <v>#N/A</v>
      </c>
      <c r="W157" t="e">
        <f t="shared" si="34"/>
        <v>#N/A</v>
      </c>
      <c r="X157" t="e">
        <f t="shared" si="34"/>
        <v>#N/A</v>
      </c>
      <c r="Y157" t="e">
        <f t="shared" si="34"/>
        <v>#N/A</v>
      </c>
      <c r="Z157" t="e">
        <f t="shared" si="34"/>
        <v>#N/A</v>
      </c>
    </row>
    <row r="158" spans="1:26" x14ac:dyDescent="0.3">
      <c r="A158" s="20">
        <v>70</v>
      </c>
      <c r="B158" s="5" t="s">
        <v>70</v>
      </c>
      <c r="C158">
        <f t="shared" si="37"/>
        <v>40</v>
      </c>
      <c r="D158">
        <f t="shared" si="37"/>
        <v>26</v>
      </c>
      <c r="E158">
        <f t="shared" si="37"/>
        <v>42</v>
      </c>
      <c r="F158">
        <f t="shared" si="37"/>
        <v>26</v>
      </c>
      <c r="G158">
        <f t="shared" si="37"/>
        <v>36</v>
      </c>
      <c r="H158">
        <f t="shared" si="37"/>
        <v>23</v>
      </c>
      <c r="I158">
        <f t="shared" si="37"/>
        <v>23</v>
      </c>
      <c r="J158">
        <f t="shared" si="37"/>
        <v>51</v>
      </c>
      <c r="K158">
        <f t="shared" si="37"/>
        <v>63</v>
      </c>
      <c r="L158">
        <f t="shared" si="37"/>
        <v>41</v>
      </c>
      <c r="M158">
        <f t="shared" si="37"/>
        <v>50</v>
      </c>
      <c r="N158">
        <f t="shared" si="37"/>
        <v>51</v>
      </c>
      <c r="O158">
        <f t="shared" si="37"/>
        <v>51</v>
      </c>
      <c r="P158">
        <f t="shared" si="37"/>
        <v>54</v>
      </c>
      <c r="Q158">
        <f t="shared" si="37"/>
        <v>53</v>
      </c>
      <c r="R158">
        <f t="shared" si="37"/>
        <v>65</v>
      </c>
      <c r="S158">
        <f t="shared" si="37"/>
        <v>66</v>
      </c>
      <c r="T158" t="e">
        <f t="shared" si="37"/>
        <v>#N/A</v>
      </c>
      <c r="U158" t="e">
        <f t="shared" ref="U158:Z161" si="38">RANK(U73,U$4:U$82)</f>
        <v>#N/A</v>
      </c>
      <c r="V158" t="e">
        <f t="shared" si="38"/>
        <v>#N/A</v>
      </c>
      <c r="W158" t="e">
        <f t="shared" si="38"/>
        <v>#N/A</v>
      </c>
      <c r="X158" t="e">
        <f t="shared" si="38"/>
        <v>#N/A</v>
      </c>
      <c r="Y158" t="e">
        <f t="shared" si="38"/>
        <v>#N/A</v>
      </c>
      <c r="Z158" t="e">
        <f t="shared" si="38"/>
        <v>#N/A</v>
      </c>
    </row>
    <row r="159" spans="1:26" x14ac:dyDescent="0.3">
      <c r="A159" s="20">
        <v>71</v>
      </c>
      <c r="B159" s="5" t="s">
        <v>71</v>
      </c>
      <c r="C159">
        <f t="shared" ref="C159:U162" si="39">RANK(C74,C$4:C$82)</f>
        <v>32</v>
      </c>
      <c r="D159">
        <f t="shared" si="39"/>
        <v>54</v>
      </c>
      <c r="E159">
        <f t="shared" si="39"/>
        <v>63</v>
      </c>
      <c r="F159">
        <f t="shared" si="39"/>
        <v>54</v>
      </c>
      <c r="G159">
        <f t="shared" si="39"/>
        <v>50</v>
      </c>
      <c r="H159">
        <f t="shared" si="39"/>
        <v>69</v>
      </c>
      <c r="I159">
        <f t="shared" si="39"/>
        <v>48</v>
      </c>
      <c r="J159">
        <f t="shared" si="39"/>
        <v>59</v>
      </c>
      <c r="K159">
        <f t="shared" si="39"/>
        <v>17</v>
      </c>
      <c r="L159">
        <f t="shared" si="39"/>
        <v>20</v>
      </c>
      <c r="M159">
        <f t="shared" si="39"/>
        <v>18</v>
      </c>
      <c r="N159">
        <f t="shared" si="39"/>
        <v>39</v>
      </c>
      <c r="O159">
        <f t="shared" si="39"/>
        <v>35</v>
      </c>
      <c r="P159">
        <f t="shared" si="39"/>
        <v>28</v>
      </c>
      <c r="Q159">
        <f t="shared" si="39"/>
        <v>21</v>
      </c>
      <c r="R159">
        <f t="shared" si="39"/>
        <v>26</v>
      </c>
      <c r="S159">
        <f t="shared" si="39"/>
        <v>32</v>
      </c>
      <c r="T159" t="e">
        <f t="shared" si="39"/>
        <v>#N/A</v>
      </c>
      <c r="U159" t="e">
        <f t="shared" si="39"/>
        <v>#N/A</v>
      </c>
      <c r="V159" t="e">
        <f t="shared" si="38"/>
        <v>#N/A</v>
      </c>
      <c r="W159" t="e">
        <f t="shared" si="38"/>
        <v>#N/A</v>
      </c>
      <c r="X159" t="e">
        <f t="shared" si="38"/>
        <v>#N/A</v>
      </c>
      <c r="Y159" t="e">
        <f t="shared" si="38"/>
        <v>#N/A</v>
      </c>
      <c r="Z159" t="e">
        <f t="shared" si="38"/>
        <v>#N/A</v>
      </c>
    </row>
    <row r="160" spans="1:26" x14ac:dyDescent="0.3">
      <c r="A160" s="20">
        <v>72</v>
      </c>
      <c r="B160" s="5" t="s">
        <v>72</v>
      </c>
      <c r="C160">
        <f t="shared" si="39"/>
        <v>60</v>
      </c>
      <c r="D160">
        <f t="shared" si="39"/>
        <v>66</v>
      </c>
      <c r="E160">
        <f t="shared" si="39"/>
        <v>60</v>
      </c>
      <c r="F160">
        <f t="shared" si="39"/>
        <v>68</v>
      </c>
      <c r="G160">
        <f t="shared" si="39"/>
        <v>76</v>
      </c>
      <c r="H160">
        <f t="shared" si="39"/>
        <v>77</v>
      </c>
      <c r="I160">
        <f t="shared" si="39"/>
        <v>79</v>
      </c>
      <c r="J160">
        <f t="shared" si="39"/>
        <v>74</v>
      </c>
      <c r="K160">
        <f t="shared" si="39"/>
        <v>70</v>
      </c>
      <c r="L160">
        <f t="shared" si="39"/>
        <v>73</v>
      </c>
      <c r="M160">
        <f t="shared" si="39"/>
        <v>72</v>
      </c>
      <c r="N160">
        <f t="shared" si="39"/>
        <v>62</v>
      </c>
      <c r="O160">
        <f t="shared" si="39"/>
        <v>68</v>
      </c>
      <c r="P160">
        <f t="shared" si="39"/>
        <v>79</v>
      </c>
      <c r="Q160">
        <f t="shared" si="39"/>
        <v>68</v>
      </c>
      <c r="R160">
        <f t="shared" si="39"/>
        <v>52</v>
      </c>
      <c r="S160">
        <f t="shared" si="39"/>
        <v>49</v>
      </c>
      <c r="T160" t="e">
        <f t="shared" si="39"/>
        <v>#N/A</v>
      </c>
      <c r="U160" t="e">
        <f t="shared" si="39"/>
        <v>#N/A</v>
      </c>
      <c r="V160" t="e">
        <f t="shared" si="38"/>
        <v>#N/A</v>
      </c>
      <c r="W160" t="e">
        <f t="shared" si="38"/>
        <v>#N/A</v>
      </c>
      <c r="X160" t="e">
        <f t="shared" si="38"/>
        <v>#N/A</v>
      </c>
      <c r="Y160" t="e">
        <f t="shared" si="38"/>
        <v>#N/A</v>
      </c>
      <c r="Z160" t="e">
        <f t="shared" si="38"/>
        <v>#N/A</v>
      </c>
    </row>
    <row r="161" spans="1:26" x14ac:dyDescent="0.3">
      <c r="A161" s="20">
        <v>73</v>
      </c>
      <c r="B161" s="5" t="s">
        <v>73</v>
      </c>
      <c r="C161">
        <f t="shared" si="39"/>
        <v>36</v>
      </c>
      <c r="D161">
        <f t="shared" si="39"/>
        <v>27</v>
      </c>
      <c r="E161">
        <f t="shared" si="39"/>
        <v>23</v>
      </c>
      <c r="F161">
        <f t="shared" si="39"/>
        <v>45</v>
      </c>
      <c r="G161">
        <f t="shared" si="39"/>
        <v>32</v>
      </c>
      <c r="H161">
        <f t="shared" si="39"/>
        <v>32</v>
      </c>
      <c r="I161">
        <f t="shared" si="39"/>
        <v>17</v>
      </c>
      <c r="J161">
        <f t="shared" si="39"/>
        <v>30</v>
      </c>
      <c r="K161">
        <f t="shared" si="39"/>
        <v>27</v>
      </c>
      <c r="L161">
        <f t="shared" si="39"/>
        <v>25</v>
      </c>
      <c r="M161">
        <f t="shared" si="39"/>
        <v>21</v>
      </c>
      <c r="N161">
        <f t="shared" si="39"/>
        <v>26</v>
      </c>
      <c r="O161">
        <f t="shared" si="39"/>
        <v>23</v>
      </c>
      <c r="P161">
        <f t="shared" si="39"/>
        <v>19</v>
      </c>
      <c r="Q161">
        <f t="shared" si="39"/>
        <v>18</v>
      </c>
      <c r="R161">
        <f t="shared" si="39"/>
        <v>19</v>
      </c>
      <c r="S161">
        <f t="shared" si="39"/>
        <v>18</v>
      </c>
      <c r="T161" t="e">
        <f t="shared" si="39"/>
        <v>#N/A</v>
      </c>
      <c r="U161" t="e">
        <f t="shared" si="39"/>
        <v>#N/A</v>
      </c>
      <c r="V161" t="e">
        <f t="shared" si="38"/>
        <v>#N/A</v>
      </c>
      <c r="W161" t="e">
        <f t="shared" si="38"/>
        <v>#N/A</v>
      </c>
      <c r="X161" t="e">
        <f t="shared" si="38"/>
        <v>#N/A</v>
      </c>
      <c r="Y161" t="e">
        <f t="shared" si="38"/>
        <v>#N/A</v>
      </c>
      <c r="Z161" t="e">
        <f t="shared" si="38"/>
        <v>#N/A</v>
      </c>
    </row>
    <row r="162" spans="1:26" x14ac:dyDescent="0.3">
      <c r="A162" s="20">
        <v>74</v>
      </c>
      <c r="B162" s="5" t="s">
        <v>74</v>
      </c>
      <c r="C162">
        <f t="shared" si="39"/>
        <v>57</v>
      </c>
      <c r="D162">
        <f t="shared" si="39"/>
        <v>31</v>
      </c>
      <c r="E162">
        <f t="shared" si="39"/>
        <v>37</v>
      </c>
      <c r="F162">
        <f t="shared" si="39"/>
        <v>39</v>
      </c>
      <c r="G162">
        <f t="shared" si="39"/>
        <v>9</v>
      </c>
      <c r="H162">
        <f t="shared" si="39"/>
        <v>7</v>
      </c>
      <c r="I162">
        <f t="shared" si="39"/>
        <v>5</v>
      </c>
      <c r="J162">
        <f t="shared" si="39"/>
        <v>7</v>
      </c>
      <c r="K162">
        <f t="shared" si="39"/>
        <v>24</v>
      </c>
      <c r="L162">
        <f t="shared" si="39"/>
        <v>10</v>
      </c>
      <c r="M162">
        <f t="shared" si="39"/>
        <v>24</v>
      </c>
      <c r="N162">
        <f t="shared" si="39"/>
        <v>13</v>
      </c>
      <c r="O162">
        <f t="shared" si="39"/>
        <v>17</v>
      </c>
      <c r="P162">
        <f t="shared" si="39"/>
        <v>6</v>
      </c>
      <c r="Q162">
        <f t="shared" si="39"/>
        <v>13</v>
      </c>
      <c r="R162">
        <f t="shared" si="39"/>
        <v>15</v>
      </c>
      <c r="S162">
        <f t="shared" si="39"/>
        <v>9</v>
      </c>
      <c r="T162" t="e">
        <f t="shared" si="39"/>
        <v>#N/A</v>
      </c>
      <c r="U162" t="e">
        <f t="shared" ref="U162:Z165" si="40">RANK(U77,U$4:U$82)</f>
        <v>#N/A</v>
      </c>
      <c r="V162" t="e">
        <f t="shared" si="40"/>
        <v>#N/A</v>
      </c>
      <c r="W162" t="e">
        <f t="shared" si="40"/>
        <v>#N/A</v>
      </c>
      <c r="X162" t="e">
        <f t="shared" si="40"/>
        <v>#N/A</v>
      </c>
      <c r="Y162" t="e">
        <f t="shared" si="40"/>
        <v>#N/A</v>
      </c>
      <c r="Z162" t="e">
        <f t="shared" si="40"/>
        <v>#N/A</v>
      </c>
    </row>
    <row r="163" spans="1:26" x14ac:dyDescent="0.3">
      <c r="A163" s="20">
        <v>75</v>
      </c>
      <c r="B163" s="5" t="s">
        <v>75</v>
      </c>
      <c r="C163">
        <f t="shared" ref="C163:U166" si="41">RANK(C78,C$4:C$82)</f>
        <v>46</v>
      </c>
      <c r="D163">
        <f t="shared" si="41"/>
        <v>49</v>
      </c>
      <c r="E163">
        <f t="shared" si="41"/>
        <v>29</v>
      </c>
      <c r="F163">
        <f t="shared" si="41"/>
        <v>13</v>
      </c>
      <c r="G163">
        <f t="shared" si="41"/>
        <v>14</v>
      </c>
      <c r="H163">
        <f t="shared" si="41"/>
        <v>18</v>
      </c>
      <c r="I163">
        <f t="shared" si="41"/>
        <v>35</v>
      </c>
      <c r="J163">
        <f t="shared" si="41"/>
        <v>13</v>
      </c>
      <c r="K163">
        <f t="shared" si="41"/>
        <v>27</v>
      </c>
      <c r="L163">
        <f t="shared" si="41"/>
        <v>31</v>
      </c>
      <c r="M163">
        <f t="shared" si="41"/>
        <v>43</v>
      </c>
      <c r="N163">
        <f t="shared" si="41"/>
        <v>33</v>
      </c>
      <c r="O163">
        <f t="shared" si="41"/>
        <v>29</v>
      </c>
      <c r="P163">
        <f t="shared" si="41"/>
        <v>45</v>
      </c>
      <c r="Q163">
        <f t="shared" si="41"/>
        <v>41</v>
      </c>
      <c r="R163">
        <f t="shared" si="41"/>
        <v>33</v>
      </c>
      <c r="S163">
        <f t="shared" si="41"/>
        <v>26</v>
      </c>
      <c r="T163" t="e">
        <f t="shared" si="41"/>
        <v>#N/A</v>
      </c>
      <c r="U163" t="e">
        <f t="shared" si="41"/>
        <v>#N/A</v>
      </c>
      <c r="V163" t="e">
        <f t="shared" si="40"/>
        <v>#N/A</v>
      </c>
      <c r="W163" t="e">
        <f t="shared" si="40"/>
        <v>#N/A</v>
      </c>
      <c r="X163" t="e">
        <f t="shared" si="40"/>
        <v>#N/A</v>
      </c>
      <c r="Y163" t="e">
        <f t="shared" si="40"/>
        <v>#N/A</v>
      </c>
      <c r="Z163" t="e">
        <f t="shared" si="40"/>
        <v>#N/A</v>
      </c>
    </row>
    <row r="164" spans="1:26" x14ac:dyDescent="0.3">
      <c r="A164" s="20">
        <v>76</v>
      </c>
      <c r="B164" s="5" t="s">
        <v>76</v>
      </c>
      <c r="C164">
        <f t="shared" si="41"/>
        <v>27</v>
      </c>
      <c r="D164">
        <f t="shared" si="41"/>
        <v>14</v>
      </c>
      <c r="E164">
        <f t="shared" si="41"/>
        <v>17</v>
      </c>
      <c r="F164">
        <f t="shared" si="41"/>
        <v>22</v>
      </c>
      <c r="G164">
        <f t="shared" si="41"/>
        <v>4</v>
      </c>
      <c r="H164">
        <f t="shared" si="41"/>
        <v>6</v>
      </c>
      <c r="I164">
        <f t="shared" si="41"/>
        <v>27</v>
      </c>
      <c r="J164">
        <f t="shared" si="41"/>
        <v>21</v>
      </c>
      <c r="K164">
        <f t="shared" si="41"/>
        <v>19</v>
      </c>
      <c r="L164">
        <f t="shared" si="41"/>
        <v>9</v>
      </c>
      <c r="M164">
        <f t="shared" si="41"/>
        <v>8</v>
      </c>
      <c r="N164">
        <f t="shared" si="41"/>
        <v>10</v>
      </c>
      <c r="O164">
        <f t="shared" si="41"/>
        <v>9</v>
      </c>
      <c r="P164">
        <f t="shared" si="41"/>
        <v>11</v>
      </c>
      <c r="Q164">
        <f t="shared" si="41"/>
        <v>17</v>
      </c>
      <c r="R164">
        <f t="shared" si="41"/>
        <v>9</v>
      </c>
      <c r="S164">
        <f t="shared" si="41"/>
        <v>15</v>
      </c>
      <c r="T164" t="e">
        <f t="shared" si="41"/>
        <v>#N/A</v>
      </c>
      <c r="U164" t="e">
        <f t="shared" si="41"/>
        <v>#N/A</v>
      </c>
      <c r="V164" t="e">
        <f t="shared" si="40"/>
        <v>#N/A</v>
      </c>
      <c r="W164" t="e">
        <f t="shared" si="40"/>
        <v>#N/A</v>
      </c>
      <c r="X164" t="e">
        <f t="shared" si="40"/>
        <v>#N/A</v>
      </c>
      <c r="Y164" t="e">
        <f t="shared" si="40"/>
        <v>#N/A</v>
      </c>
      <c r="Z164" t="e">
        <f t="shared" si="40"/>
        <v>#N/A</v>
      </c>
    </row>
    <row r="165" spans="1:26" x14ac:dyDescent="0.3">
      <c r="A165" s="20">
        <v>77</v>
      </c>
      <c r="B165" s="5" t="s">
        <v>77</v>
      </c>
      <c r="C165">
        <f t="shared" si="41"/>
        <v>47</v>
      </c>
      <c r="D165">
        <f t="shared" si="41"/>
        <v>24</v>
      </c>
      <c r="E165">
        <f t="shared" si="41"/>
        <v>39</v>
      </c>
      <c r="F165">
        <f t="shared" si="41"/>
        <v>50</v>
      </c>
      <c r="G165">
        <f t="shared" si="41"/>
        <v>17</v>
      </c>
      <c r="H165">
        <f t="shared" si="41"/>
        <v>33</v>
      </c>
      <c r="I165">
        <f t="shared" si="41"/>
        <v>8</v>
      </c>
      <c r="J165">
        <f t="shared" si="41"/>
        <v>16</v>
      </c>
      <c r="K165">
        <f t="shared" si="41"/>
        <v>27</v>
      </c>
      <c r="L165">
        <f t="shared" si="41"/>
        <v>28</v>
      </c>
      <c r="M165">
        <f t="shared" si="41"/>
        <v>27</v>
      </c>
      <c r="N165">
        <f t="shared" si="41"/>
        <v>7</v>
      </c>
      <c r="O165">
        <f t="shared" si="41"/>
        <v>14</v>
      </c>
      <c r="P165">
        <f t="shared" si="41"/>
        <v>16</v>
      </c>
      <c r="Q165">
        <f t="shared" si="41"/>
        <v>18</v>
      </c>
      <c r="R165">
        <f t="shared" si="41"/>
        <v>33</v>
      </c>
      <c r="S165">
        <f t="shared" si="41"/>
        <v>11</v>
      </c>
      <c r="T165" t="e">
        <f t="shared" si="41"/>
        <v>#N/A</v>
      </c>
      <c r="U165" t="e">
        <f t="shared" si="41"/>
        <v>#N/A</v>
      </c>
      <c r="V165" t="e">
        <f t="shared" si="40"/>
        <v>#N/A</v>
      </c>
      <c r="W165" t="e">
        <f t="shared" si="40"/>
        <v>#N/A</v>
      </c>
      <c r="X165" t="e">
        <f t="shared" si="40"/>
        <v>#N/A</v>
      </c>
      <c r="Y165" t="e">
        <f t="shared" si="40"/>
        <v>#N/A</v>
      </c>
      <c r="Z165" t="e">
        <f t="shared" si="40"/>
        <v>#N/A</v>
      </c>
    </row>
    <row r="166" spans="1:26" x14ac:dyDescent="0.3">
      <c r="A166" s="20">
        <v>78</v>
      </c>
      <c r="B166" s="5" t="s">
        <v>78</v>
      </c>
      <c r="C166">
        <f t="shared" si="41"/>
        <v>18</v>
      </c>
      <c r="D166">
        <f t="shared" si="41"/>
        <v>40</v>
      </c>
      <c r="E166">
        <f t="shared" si="41"/>
        <v>57</v>
      </c>
      <c r="F166">
        <f t="shared" si="41"/>
        <v>61</v>
      </c>
      <c r="G166">
        <f t="shared" si="41"/>
        <v>59</v>
      </c>
      <c r="H166">
        <f t="shared" si="41"/>
        <v>58</v>
      </c>
      <c r="I166">
        <f t="shared" si="41"/>
        <v>35</v>
      </c>
      <c r="J166">
        <f t="shared" si="41"/>
        <v>42</v>
      </c>
      <c r="K166">
        <f t="shared" si="41"/>
        <v>45</v>
      </c>
      <c r="L166">
        <f t="shared" si="41"/>
        <v>41</v>
      </c>
      <c r="M166">
        <f t="shared" si="41"/>
        <v>37</v>
      </c>
      <c r="N166">
        <f t="shared" si="41"/>
        <v>45</v>
      </c>
      <c r="O166">
        <f t="shared" si="41"/>
        <v>39</v>
      </c>
      <c r="P166">
        <f t="shared" si="41"/>
        <v>28</v>
      </c>
      <c r="Q166">
        <f t="shared" si="41"/>
        <v>36</v>
      </c>
      <c r="R166">
        <f t="shared" si="41"/>
        <v>33</v>
      </c>
      <c r="S166">
        <f t="shared" si="41"/>
        <v>32</v>
      </c>
      <c r="T166" t="e">
        <f t="shared" si="41"/>
        <v>#N/A</v>
      </c>
      <c r="U166" t="e">
        <f t="shared" ref="U166:Z167" si="42">RANK(U81,U$4:U$82)</f>
        <v>#N/A</v>
      </c>
      <c r="V166" t="e">
        <f t="shared" si="42"/>
        <v>#N/A</v>
      </c>
      <c r="W166" t="e">
        <f t="shared" si="42"/>
        <v>#N/A</v>
      </c>
      <c r="X166" t="e">
        <f t="shared" si="42"/>
        <v>#N/A</v>
      </c>
      <c r="Y166" t="e">
        <f t="shared" si="42"/>
        <v>#N/A</v>
      </c>
      <c r="Z166" t="e">
        <f t="shared" si="42"/>
        <v>#N/A</v>
      </c>
    </row>
    <row r="167" spans="1:26" x14ac:dyDescent="0.3">
      <c r="A167" s="20">
        <v>79</v>
      </c>
      <c r="B167" s="5" t="s">
        <v>79</v>
      </c>
      <c r="C167">
        <f t="shared" ref="C167:U167" si="43">RANK(C82,C$4:C$82)</f>
        <v>25</v>
      </c>
      <c r="D167">
        <f t="shared" si="43"/>
        <v>28</v>
      </c>
      <c r="E167">
        <f t="shared" si="43"/>
        <v>24</v>
      </c>
      <c r="F167">
        <f t="shared" si="43"/>
        <v>32</v>
      </c>
      <c r="G167">
        <f t="shared" si="43"/>
        <v>67</v>
      </c>
      <c r="H167">
        <f t="shared" si="43"/>
        <v>61</v>
      </c>
      <c r="I167">
        <f t="shared" si="43"/>
        <v>65</v>
      </c>
      <c r="J167">
        <f t="shared" si="43"/>
        <v>47</v>
      </c>
      <c r="K167">
        <f t="shared" si="43"/>
        <v>25</v>
      </c>
      <c r="L167">
        <f t="shared" si="43"/>
        <v>37</v>
      </c>
      <c r="M167">
        <f t="shared" si="43"/>
        <v>43</v>
      </c>
      <c r="N167">
        <f t="shared" si="43"/>
        <v>24</v>
      </c>
      <c r="O167">
        <f t="shared" si="43"/>
        <v>46</v>
      </c>
      <c r="P167">
        <f t="shared" si="43"/>
        <v>66</v>
      </c>
      <c r="Q167">
        <f t="shared" si="43"/>
        <v>33</v>
      </c>
      <c r="R167">
        <f t="shared" si="43"/>
        <v>12</v>
      </c>
      <c r="S167">
        <f t="shared" si="43"/>
        <v>22</v>
      </c>
      <c r="T167" t="e">
        <f t="shared" si="43"/>
        <v>#N/A</v>
      </c>
      <c r="U167" t="e">
        <f t="shared" si="43"/>
        <v>#N/A</v>
      </c>
      <c r="V167" t="e">
        <f t="shared" si="42"/>
        <v>#N/A</v>
      </c>
      <c r="W167" t="e">
        <f t="shared" si="42"/>
        <v>#N/A</v>
      </c>
      <c r="X167" t="e">
        <f t="shared" si="42"/>
        <v>#N/A</v>
      </c>
      <c r="Y167" t="e">
        <f t="shared" si="42"/>
        <v>#N/A</v>
      </c>
      <c r="Z167" t="e">
        <f t="shared" si="42"/>
        <v>#N/A</v>
      </c>
    </row>
    <row r="171" spans="1:26" ht="21" x14ac:dyDescent="0.4">
      <c r="B171" s="6" t="s">
        <v>442</v>
      </c>
    </row>
    <row r="172" spans="1:26" s="20" customFormat="1" ht="14.25" customHeight="1" x14ac:dyDescent="0.25">
      <c r="B172" s="21"/>
      <c r="C172" s="22">
        <v>39600</v>
      </c>
      <c r="D172" s="22">
        <v>39965</v>
      </c>
      <c r="E172" s="22">
        <v>40330</v>
      </c>
      <c r="F172" s="22">
        <v>40695</v>
      </c>
      <c r="G172" s="22">
        <v>41061</v>
      </c>
      <c r="H172" s="22">
        <v>41426</v>
      </c>
      <c r="I172" s="22">
        <v>41791</v>
      </c>
      <c r="J172" s="22">
        <v>42156</v>
      </c>
      <c r="K172" s="22">
        <v>42522</v>
      </c>
      <c r="L172" s="22">
        <v>42887</v>
      </c>
      <c r="M172" s="22">
        <v>43252</v>
      </c>
      <c r="N172" s="22">
        <v>43617</v>
      </c>
      <c r="O172" s="22">
        <v>43983</v>
      </c>
      <c r="P172" s="22">
        <v>44348</v>
      </c>
      <c r="Q172" s="22">
        <v>44713</v>
      </c>
      <c r="R172" s="22">
        <v>45078</v>
      </c>
      <c r="S172" s="22">
        <v>45444</v>
      </c>
      <c r="T172" s="22">
        <v>45809</v>
      </c>
      <c r="U172" s="22">
        <v>46174</v>
      </c>
      <c r="V172" s="22"/>
      <c r="W172" s="22"/>
      <c r="X172" s="22"/>
      <c r="Y172" s="22"/>
      <c r="Z172" s="22"/>
    </row>
    <row r="173" spans="1:26" x14ac:dyDescent="0.3">
      <c r="A173" s="20">
        <v>1</v>
      </c>
      <c r="B173" s="5" t="s">
        <v>1</v>
      </c>
      <c r="C173" s="4"/>
      <c r="D173" s="4"/>
      <c r="E173" s="4"/>
      <c r="F173" s="31">
        <v>270</v>
      </c>
      <c r="G173" s="31">
        <v>248</v>
      </c>
      <c r="H173" s="31">
        <v>293</v>
      </c>
      <c r="I173" s="31">
        <v>244</v>
      </c>
      <c r="J173" s="31">
        <v>285</v>
      </c>
      <c r="K173" s="31">
        <v>246</v>
      </c>
      <c r="L173" s="31">
        <v>221</v>
      </c>
      <c r="M173" s="31">
        <v>160</v>
      </c>
      <c r="N173" s="31">
        <v>129</v>
      </c>
      <c r="O173" s="67">
        <v>162</v>
      </c>
      <c r="P173" s="67">
        <v>243</v>
      </c>
      <c r="Q173" s="67">
        <v>132</v>
      </c>
      <c r="R173" s="67">
        <v>138</v>
      </c>
      <c r="S173" s="67">
        <v>130</v>
      </c>
      <c r="T173" s="4"/>
      <c r="U173" s="4"/>
      <c r="V173" s="4"/>
      <c r="W173" s="4"/>
      <c r="X173" s="4"/>
      <c r="Y173" s="4"/>
      <c r="Z173" s="4"/>
    </row>
    <row r="174" spans="1:26" x14ac:dyDescent="0.3">
      <c r="A174" s="20">
        <v>2</v>
      </c>
      <c r="B174" s="5" t="s">
        <v>2</v>
      </c>
      <c r="C174" s="4"/>
      <c r="D174" s="4"/>
      <c r="E174" s="4"/>
      <c r="F174" s="31">
        <v>256</v>
      </c>
      <c r="G174" s="31">
        <v>188</v>
      </c>
      <c r="H174" s="31">
        <v>220</v>
      </c>
      <c r="I174" s="31">
        <v>304</v>
      </c>
      <c r="J174" s="31">
        <v>341</v>
      </c>
      <c r="K174" s="31">
        <v>342</v>
      </c>
      <c r="L174" s="31">
        <v>308</v>
      </c>
      <c r="M174" s="31">
        <v>258</v>
      </c>
      <c r="N174" s="31">
        <v>255</v>
      </c>
      <c r="O174" s="67">
        <v>221</v>
      </c>
      <c r="P174" s="67">
        <v>166</v>
      </c>
      <c r="Q174" s="67">
        <v>214</v>
      </c>
      <c r="R174" s="67">
        <v>269</v>
      </c>
      <c r="S174" s="67">
        <v>258</v>
      </c>
      <c r="T174" s="4"/>
      <c r="U174" s="4"/>
      <c r="V174" s="4"/>
      <c r="W174" s="4"/>
      <c r="X174" s="4"/>
      <c r="Y174" s="4"/>
      <c r="Z174" s="4"/>
    </row>
    <row r="175" spans="1:26" x14ac:dyDescent="0.3">
      <c r="A175" s="20">
        <v>3</v>
      </c>
      <c r="B175" s="5" t="s">
        <v>3</v>
      </c>
      <c r="C175" s="4"/>
      <c r="D175" s="4"/>
      <c r="E175" s="4"/>
      <c r="F175" s="31">
        <v>3400</v>
      </c>
      <c r="G175" s="31">
        <v>2715</v>
      </c>
      <c r="H175" s="31">
        <v>3601</v>
      </c>
      <c r="I175" s="31">
        <v>2278</v>
      </c>
      <c r="J175" s="31">
        <v>2605</v>
      </c>
      <c r="K175" s="31">
        <v>3385</v>
      </c>
      <c r="L175" s="31">
        <v>2432</v>
      </c>
      <c r="M175" s="31">
        <v>2439</v>
      </c>
      <c r="N175" s="31">
        <v>2158</v>
      </c>
      <c r="O175" s="67">
        <v>2254</v>
      </c>
      <c r="P175" s="67">
        <v>3559</v>
      </c>
      <c r="Q175" s="67">
        <v>2378</v>
      </c>
      <c r="R175" s="67">
        <v>1491</v>
      </c>
      <c r="S175" s="67">
        <v>2816</v>
      </c>
      <c r="T175" s="4"/>
      <c r="U175" s="4"/>
      <c r="V175" s="4"/>
      <c r="W175" s="4"/>
      <c r="X175" s="4"/>
      <c r="Y175" s="4"/>
      <c r="Z175" s="4"/>
    </row>
    <row r="176" spans="1:26" x14ac:dyDescent="0.3">
      <c r="A176" s="20">
        <v>4</v>
      </c>
      <c r="B176" s="5" t="s">
        <v>4</v>
      </c>
      <c r="C176" s="4"/>
      <c r="D176" s="4"/>
      <c r="E176" s="4"/>
      <c r="F176" s="31">
        <v>2225</v>
      </c>
      <c r="G176" s="31">
        <v>2775</v>
      </c>
      <c r="H176" s="31">
        <v>2907</v>
      </c>
      <c r="I176" s="31">
        <v>3365</v>
      </c>
      <c r="J176" s="31">
        <v>3336</v>
      </c>
      <c r="K176" s="31">
        <v>2504</v>
      </c>
      <c r="L176" s="31">
        <v>3207</v>
      </c>
      <c r="M176" s="31">
        <v>2519</v>
      </c>
      <c r="N176" s="31">
        <v>2361</v>
      </c>
      <c r="O176" s="67">
        <v>2532</v>
      </c>
      <c r="P176" s="67">
        <v>3573</v>
      </c>
      <c r="Q176" s="67">
        <v>1923</v>
      </c>
      <c r="R176" s="67">
        <v>1726</v>
      </c>
      <c r="S176" s="67">
        <v>2460</v>
      </c>
      <c r="T176" s="4"/>
      <c r="U176" s="4"/>
      <c r="V176" s="4"/>
      <c r="W176" s="4"/>
      <c r="X176" s="4"/>
      <c r="Y176" s="4"/>
      <c r="Z176" s="4"/>
    </row>
    <row r="177" spans="1:26" x14ac:dyDescent="0.3">
      <c r="A177" s="20">
        <v>5</v>
      </c>
      <c r="B177" s="5" t="s">
        <v>5</v>
      </c>
      <c r="C177" s="4"/>
      <c r="D177" s="4"/>
      <c r="E177" s="4"/>
      <c r="F177" s="31">
        <v>753</v>
      </c>
      <c r="G177" s="31">
        <v>685</v>
      </c>
      <c r="H177" s="31">
        <v>648</v>
      </c>
      <c r="I177" s="31">
        <v>876</v>
      </c>
      <c r="J177" s="31">
        <v>852</v>
      </c>
      <c r="K177" s="31">
        <v>1244</v>
      </c>
      <c r="L177" s="31">
        <v>1141</v>
      </c>
      <c r="M177" s="31">
        <v>1095</v>
      </c>
      <c r="N177" s="31">
        <v>599</v>
      </c>
      <c r="O177" s="67">
        <v>702</v>
      </c>
      <c r="P177" s="67">
        <v>1097</v>
      </c>
      <c r="Q177" s="67">
        <v>706</v>
      </c>
      <c r="R177" s="67">
        <v>690</v>
      </c>
      <c r="S177" s="67">
        <v>661</v>
      </c>
      <c r="T177" s="4"/>
      <c r="U177" s="4"/>
      <c r="V177" s="4"/>
      <c r="W177" s="4"/>
      <c r="X177" s="4"/>
      <c r="Y177" s="4"/>
      <c r="Z177" s="4"/>
    </row>
    <row r="178" spans="1:26" x14ac:dyDescent="0.3">
      <c r="A178" s="20">
        <v>6</v>
      </c>
      <c r="B178" s="5" t="s">
        <v>6</v>
      </c>
      <c r="C178" s="4"/>
      <c r="D178" s="4"/>
      <c r="E178" s="4"/>
      <c r="F178" s="31">
        <v>868</v>
      </c>
      <c r="G178" s="31">
        <v>893</v>
      </c>
      <c r="H178" s="31">
        <v>766</v>
      </c>
      <c r="I178" s="31">
        <v>956</v>
      </c>
      <c r="J178" s="31">
        <v>897</v>
      </c>
      <c r="K178" s="31">
        <v>1303</v>
      </c>
      <c r="L178" s="31">
        <v>1188</v>
      </c>
      <c r="M178" s="31">
        <v>1216</v>
      </c>
      <c r="N178" s="31">
        <v>704</v>
      </c>
      <c r="O178" s="67">
        <v>776</v>
      </c>
      <c r="P178" s="67">
        <v>1205</v>
      </c>
      <c r="Q178" s="67">
        <v>809</v>
      </c>
      <c r="R178" s="67">
        <v>759</v>
      </c>
      <c r="S178" s="67">
        <v>844</v>
      </c>
      <c r="T178" s="4"/>
      <c r="U178" s="4"/>
      <c r="V178" s="4"/>
      <c r="W178" s="4"/>
      <c r="X178" s="4"/>
      <c r="Y178" s="4"/>
      <c r="Z178" s="4"/>
    </row>
    <row r="179" spans="1:26" x14ac:dyDescent="0.3">
      <c r="A179" s="20">
        <v>7</v>
      </c>
      <c r="B179" s="5" t="s">
        <v>7</v>
      </c>
      <c r="C179" s="4"/>
      <c r="D179" s="4"/>
      <c r="E179" s="4"/>
      <c r="F179" s="31">
        <v>1316</v>
      </c>
      <c r="G179" s="31">
        <v>1711</v>
      </c>
      <c r="H179" s="31">
        <v>2113</v>
      </c>
      <c r="I179" s="31">
        <v>1891</v>
      </c>
      <c r="J179" s="31">
        <v>2049</v>
      </c>
      <c r="K179" s="31">
        <v>1734</v>
      </c>
      <c r="L179" s="31">
        <v>1699</v>
      </c>
      <c r="M179" s="31">
        <v>1815</v>
      </c>
      <c r="N179" s="31">
        <v>1568</v>
      </c>
      <c r="O179" s="67">
        <v>2012</v>
      </c>
      <c r="P179" s="67">
        <v>2389</v>
      </c>
      <c r="Q179" s="67">
        <v>1079</v>
      </c>
      <c r="R179" s="67">
        <v>1262</v>
      </c>
      <c r="S179" s="67">
        <v>1227</v>
      </c>
      <c r="T179" s="4"/>
      <c r="U179" s="4"/>
      <c r="V179" s="4"/>
      <c r="W179" s="4"/>
      <c r="X179" s="4"/>
      <c r="Y179" s="4"/>
      <c r="Z179" s="4"/>
    </row>
    <row r="180" spans="1:26" x14ac:dyDescent="0.3">
      <c r="A180" s="20">
        <v>8</v>
      </c>
      <c r="B180" s="5" t="s">
        <v>8</v>
      </c>
      <c r="C180" s="4"/>
      <c r="D180" s="4"/>
      <c r="E180" s="4"/>
      <c r="F180" s="31">
        <v>415</v>
      </c>
      <c r="G180" s="31">
        <v>360</v>
      </c>
      <c r="H180" s="31">
        <v>492</v>
      </c>
      <c r="I180" s="31">
        <v>409</v>
      </c>
      <c r="J180" s="31">
        <v>505</v>
      </c>
      <c r="K180" s="31">
        <v>410</v>
      </c>
      <c r="L180" s="31">
        <v>358</v>
      </c>
      <c r="M180" s="31">
        <v>280</v>
      </c>
      <c r="N180" s="31">
        <v>277</v>
      </c>
      <c r="O180" s="67">
        <v>296</v>
      </c>
      <c r="P180" s="67">
        <v>307</v>
      </c>
      <c r="Q180" s="67">
        <v>230</v>
      </c>
      <c r="R180" s="67">
        <v>281</v>
      </c>
      <c r="S180" s="67">
        <v>307</v>
      </c>
      <c r="T180" s="4"/>
      <c r="U180" s="4"/>
      <c r="V180" s="4"/>
      <c r="W180" s="4"/>
      <c r="X180" s="4"/>
      <c r="Y180" s="4"/>
      <c r="Z180" s="4"/>
    </row>
    <row r="181" spans="1:26" x14ac:dyDescent="0.3">
      <c r="A181" s="20">
        <v>9</v>
      </c>
      <c r="B181" s="5" t="s">
        <v>9</v>
      </c>
      <c r="C181" s="4"/>
      <c r="D181" s="4"/>
      <c r="E181" s="4"/>
      <c r="F181" s="31">
        <v>2959</v>
      </c>
      <c r="G181" s="31">
        <v>2740</v>
      </c>
      <c r="H181" s="31">
        <v>2940</v>
      </c>
      <c r="I181" s="31">
        <v>3921</v>
      </c>
      <c r="J181" s="31">
        <v>3903</v>
      </c>
      <c r="K181" s="31">
        <v>3869</v>
      </c>
      <c r="L181" s="31">
        <v>4107</v>
      </c>
      <c r="M181" s="31">
        <v>4020</v>
      </c>
      <c r="N181" s="31">
        <v>3083</v>
      </c>
      <c r="O181" s="67">
        <v>3794</v>
      </c>
      <c r="P181" s="67">
        <v>4716</v>
      </c>
      <c r="Q181" s="67">
        <v>2831</v>
      </c>
      <c r="R181" s="67">
        <v>2494</v>
      </c>
      <c r="S181" s="67">
        <v>3211</v>
      </c>
      <c r="T181" s="4"/>
      <c r="U181" s="4"/>
      <c r="V181" s="4"/>
      <c r="W181" s="4"/>
      <c r="X181" s="4"/>
      <c r="Y181" s="4"/>
      <c r="Z181" s="4"/>
    </row>
    <row r="182" spans="1:26" x14ac:dyDescent="0.3">
      <c r="A182" s="20">
        <v>10</v>
      </c>
      <c r="B182" s="5" t="s">
        <v>10</v>
      </c>
      <c r="C182" s="4"/>
      <c r="D182" s="4"/>
      <c r="E182" s="4"/>
      <c r="F182" s="31">
        <v>7578</v>
      </c>
      <c r="G182" s="31">
        <v>9739</v>
      </c>
      <c r="H182" s="31">
        <v>9759</v>
      </c>
      <c r="I182" s="31">
        <v>9380</v>
      </c>
      <c r="J182" s="31">
        <v>10173</v>
      </c>
      <c r="K182" s="31">
        <v>10407</v>
      </c>
      <c r="L182" s="31">
        <v>11732</v>
      </c>
      <c r="M182" s="31">
        <v>11547</v>
      </c>
      <c r="N182" s="31">
        <v>8954</v>
      </c>
      <c r="O182" s="67">
        <v>9898</v>
      </c>
      <c r="P182" s="67">
        <v>10726</v>
      </c>
      <c r="Q182" s="67">
        <v>6861</v>
      </c>
      <c r="R182" s="67">
        <v>7123</v>
      </c>
      <c r="S182" s="67">
        <v>6340</v>
      </c>
      <c r="T182" s="4"/>
      <c r="U182" s="4"/>
      <c r="V182" s="4"/>
      <c r="W182" s="4"/>
      <c r="X182" s="4"/>
      <c r="Y182" s="4"/>
      <c r="Z182" s="4"/>
    </row>
    <row r="183" spans="1:26" x14ac:dyDescent="0.3">
      <c r="A183" s="20">
        <v>11</v>
      </c>
      <c r="B183" s="5" t="s">
        <v>11</v>
      </c>
      <c r="C183" s="4"/>
      <c r="D183" s="4"/>
      <c r="E183" s="4"/>
      <c r="F183" s="31">
        <v>115</v>
      </c>
      <c r="G183" s="31">
        <v>74</v>
      </c>
      <c r="H183" s="31">
        <v>74</v>
      </c>
      <c r="I183" s="31">
        <v>113</v>
      </c>
      <c r="J183" s="31">
        <v>135</v>
      </c>
      <c r="K183" s="31">
        <v>132</v>
      </c>
      <c r="L183" s="31">
        <v>120</v>
      </c>
      <c r="M183" s="31">
        <v>106</v>
      </c>
      <c r="N183" s="31">
        <v>112</v>
      </c>
      <c r="O183" s="67">
        <v>83</v>
      </c>
      <c r="P183" s="67">
        <v>68</v>
      </c>
      <c r="Q183" s="67">
        <v>86</v>
      </c>
      <c r="R183" s="67">
        <v>123</v>
      </c>
      <c r="S183" s="67">
        <v>95</v>
      </c>
      <c r="T183" s="4"/>
      <c r="U183" s="4"/>
      <c r="V183" s="4"/>
      <c r="W183" s="4"/>
      <c r="X183" s="4"/>
      <c r="Y183" s="4"/>
      <c r="Z183" s="4"/>
    </row>
    <row r="184" spans="1:26" x14ac:dyDescent="0.3">
      <c r="A184" s="20">
        <v>12</v>
      </c>
      <c r="B184" s="5" t="s">
        <v>12</v>
      </c>
      <c r="C184" s="4"/>
      <c r="D184" s="4"/>
      <c r="E184" s="4"/>
      <c r="F184" s="31">
        <v>1210</v>
      </c>
      <c r="G184" s="31">
        <v>962</v>
      </c>
      <c r="H184" s="31">
        <v>773</v>
      </c>
      <c r="I184" s="31">
        <v>1031</v>
      </c>
      <c r="J184" s="31">
        <v>1175</v>
      </c>
      <c r="K184" s="31">
        <v>826</v>
      </c>
      <c r="L184" s="31">
        <v>1190</v>
      </c>
      <c r="M184" s="31">
        <v>970</v>
      </c>
      <c r="N184" s="31">
        <v>798</v>
      </c>
      <c r="O184" s="67">
        <v>980</v>
      </c>
      <c r="P184" s="67">
        <v>802</v>
      </c>
      <c r="Q184" s="67">
        <v>357</v>
      </c>
      <c r="R184" s="67">
        <v>346</v>
      </c>
      <c r="S184" s="67">
        <v>295</v>
      </c>
      <c r="T184" s="4"/>
      <c r="U184" s="4"/>
      <c r="V184" s="4"/>
      <c r="W184" s="4"/>
      <c r="X184" s="4"/>
      <c r="Y184" s="4"/>
      <c r="Z184" s="4"/>
    </row>
    <row r="185" spans="1:26" x14ac:dyDescent="0.3">
      <c r="A185" s="20">
        <v>13</v>
      </c>
      <c r="B185" s="5" t="s">
        <v>13</v>
      </c>
      <c r="C185" s="4"/>
      <c r="D185" s="4"/>
      <c r="E185" s="4"/>
      <c r="F185" s="31">
        <v>1897</v>
      </c>
      <c r="G185" s="31">
        <v>2115</v>
      </c>
      <c r="H185" s="31">
        <v>2494</v>
      </c>
      <c r="I185" s="31">
        <v>2606</v>
      </c>
      <c r="J185" s="31">
        <v>3167</v>
      </c>
      <c r="K185" s="31">
        <v>3483</v>
      </c>
      <c r="L185" s="31">
        <v>3311</v>
      </c>
      <c r="M185" s="31">
        <v>3829</v>
      </c>
      <c r="N185" s="31">
        <v>2995</v>
      </c>
      <c r="O185" s="67">
        <v>4409</v>
      </c>
      <c r="P185" s="67">
        <v>3996</v>
      </c>
      <c r="Q185" s="67">
        <v>3952</v>
      </c>
      <c r="R185" s="67">
        <v>2595</v>
      </c>
      <c r="S185" s="67">
        <v>2537</v>
      </c>
      <c r="T185" s="4"/>
      <c r="U185" s="4"/>
      <c r="V185" s="4"/>
      <c r="W185" s="4"/>
      <c r="X185" s="4"/>
      <c r="Y185" s="4"/>
      <c r="Z185" s="4"/>
    </row>
    <row r="186" spans="1:26" x14ac:dyDescent="0.3">
      <c r="A186" s="20">
        <v>14</v>
      </c>
      <c r="B186" s="5" t="s">
        <v>14</v>
      </c>
      <c r="C186" s="4"/>
      <c r="D186" s="4"/>
      <c r="E186" s="4"/>
      <c r="F186" s="31">
        <v>7710</v>
      </c>
      <c r="G186" s="31">
        <v>8622</v>
      </c>
      <c r="H186" s="31">
        <v>9454</v>
      </c>
      <c r="I186" s="31">
        <v>9726</v>
      </c>
      <c r="J186" s="31">
        <v>11820</v>
      </c>
      <c r="K186" s="31">
        <v>12608</v>
      </c>
      <c r="L186" s="31">
        <v>11253</v>
      </c>
      <c r="M186" s="31">
        <v>12544</v>
      </c>
      <c r="N186" s="31">
        <v>10067</v>
      </c>
      <c r="O186" s="67">
        <v>15074</v>
      </c>
      <c r="P186" s="67">
        <v>13686</v>
      </c>
      <c r="Q186" s="67">
        <v>13027</v>
      </c>
      <c r="R186" s="67">
        <v>9315</v>
      </c>
      <c r="S186" s="67">
        <v>10035</v>
      </c>
      <c r="T186" s="4"/>
      <c r="U186" s="4"/>
      <c r="V186" s="4"/>
      <c r="W186" s="4"/>
      <c r="X186" s="4"/>
      <c r="Y186" s="4"/>
      <c r="Z186" s="4"/>
    </row>
    <row r="187" spans="1:26" x14ac:dyDescent="0.3">
      <c r="A187" s="20">
        <v>15</v>
      </c>
      <c r="B187" s="5" t="s">
        <v>15</v>
      </c>
      <c r="C187" s="4"/>
      <c r="D187" s="4"/>
      <c r="E187" s="4"/>
      <c r="F187" s="31">
        <v>569</v>
      </c>
      <c r="G187" s="31">
        <v>464</v>
      </c>
      <c r="H187" s="31">
        <v>585</v>
      </c>
      <c r="I187" s="31">
        <v>382</v>
      </c>
      <c r="J187" s="31">
        <v>456</v>
      </c>
      <c r="K187" s="31">
        <v>603</v>
      </c>
      <c r="L187" s="31">
        <v>425</v>
      </c>
      <c r="M187" s="31">
        <v>389</v>
      </c>
      <c r="N187" s="31">
        <v>365</v>
      </c>
      <c r="O187" s="67">
        <v>388</v>
      </c>
      <c r="P187" s="67">
        <v>596</v>
      </c>
      <c r="Q187" s="67">
        <v>414</v>
      </c>
      <c r="R187" s="67">
        <v>300</v>
      </c>
      <c r="S187" s="67">
        <v>491</v>
      </c>
      <c r="T187" s="4"/>
      <c r="U187" s="4"/>
      <c r="V187" s="4"/>
      <c r="W187" s="4"/>
      <c r="X187" s="4"/>
      <c r="Y187" s="4"/>
      <c r="Z187" s="4"/>
    </row>
    <row r="188" spans="1:26" x14ac:dyDescent="0.3">
      <c r="A188" s="20">
        <v>16</v>
      </c>
      <c r="B188" s="5" t="s">
        <v>16</v>
      </c>
      <c r="C188" s="4"/>
      <c r="D188" s="4"/>
      <c r="E188" s="4"/>
      <c r="F188" s="31">
        <v>669</v>
      </c>
      <c r="G188" s="31">
        <v>608</v>
      </c>
      <c r="H188" s="31">
        <v>755</v>
      </c>
      <c r="I188" s="31">
        <v>804</v>
      </c>
      <c r="J188" s="31">
        <v>602</v>
      </c>
      <c r="K188" s="31">
        <v>411</v>
      </c>
      <c r="L188" s="31">
        <v>475</v>
      </c>
      <c r="M188" s="31">
        <v>353</v>
      </c>
      <c r="N188" s="31">
        <v>316</v>
      </c>
      <c r="O188" s="67">
        <v>320</v>
      </c>
      <c r="P188" s="67">
        <v>419</v>
      </c>
      <c r="Q188" s="67">
        <v>304</v>
      </c>
      <c r="R188" s="67">
        <v>242</v>
      </c>
      <c r="S188" s="67">
        <v>227</v>
      </c>
      <c r="T188" s="4"/>
      <c r="U188" s="4"/>
      <c r="V188" s="4"/>
      <c r="W188" s="4"/>
      <c r="X188" s="4"/>
      <c r="Y188" s="4"/>
      <c r="Z188" s="4"/>
    </row>
    <row r="189" spans="1:26" x14ac:dyDescent="0.3">
      <c r="A189" s="20">
        <v>17</v>
      </c>
      <c r="B189" s="5" t="s">
        <v>17</v>
      </c>
      <c r="C189" s="4"/>
      <c r="D189" s="4"/>
      <c r="E189" s="4"/>
      <c r="F189" s="31">
        <v>387</v>
      </c>
      <c r="G189" s="31">
        <v>303</v>
      </c>
      <c r="H189" s="31">
        <v>328</v>
      </c>
      <c r="I189" s="31">
        <v>395</v>
      </c>
      <c r="J189" s="31">
        <v>301</v>
      </c>
      <c r="K189" s="31">
        <v>236</v>
      </c>
      <c r="L189" s="31">
        <v>288</v>
      </c>
      <c r="M189" s="31">
        <v>230</v>
      </c>
      <c r="N189" s="31">
        <v>216</v>
      </c>
      <c r="O189" s="67">
        <v>226</v>
      </c>
      <c r="P189" s="67">
        <v>264</v>
      </c>
      <c r="Q189" s="67">
        <v>193</v>
      </c>
      <c r="R189" s="67">
        <v>157</v>
      </c>
      <c r="S189" s="67">
        <v>136</v>
      </c>
      <c r="T189" s="4"/>
      <c r="U189" s="4"/>
      <c r="V189" s="4"/>
      <c r="W189" s="4"/>
      <c r="X189" s="4"/>
      <c r="Y189" s="4"/>
      <c r="Z189" s="4"/>
    </row>
    <row r="190" spans="1:26" x14ac:dyDescent="0.3">
      <c r="A190" s="20">
        <v>18</v>
      </c>
      <c r="B190" s="5" t="s">
        <v>18</v>
      </c>
      <c r="C190" s="4"/>
      <c r="D190" s="4"/>
      <c r="E190" s="4"/>
      <c r="F190" s="31">
        <v>4104</v>
      </c>
      <c r="G190" s="31">
        <v>5090</v>
      </c>
      <c r="H190" s="31">
        <v>5230</v>
      </c>
      <c r="I190" s="31">
        <v>6425</v>
      </c>
      <c r="J190" s="31">
        <v>6163</v>
      </c>
      <c r="K190" s="31">
        <v>4930</v>
      </c>
      <c r="L190" s="31">
        <v>5733</v>
      </c>
      <c r="M190" s="31">
        <v>5228</v>
      </c>
      <c r="N190" s="31">
        <v>4866</v>
      </c>
      <c r="O190" s="67">
        <v>5111</v>
      </c>
      <c r="P190" s="67">
        <v>6608</v>
      </c>
      <c r="Q190" s="67">
        <v>4033</v>
      </c>
      <c r="R190" s="67">
        <v>3453</v>
      </c>
      <c r="S190" s="67">
        <v>4902</v>
      </c>
      <c r="T190" s="4"/>
      <c r="U190" s="4"/>
      <c r="V190" s="4"/>
      <c r="W190" s="4"/>
      <c r="X190" s="4"/>
      <c r="Y190" s="4"/>
      <c r="Z190" s="4"/>
    </row>
    <row r="191" spans="1:26" x14ac:dyDescent="0.3">
      <c r="A191" s="20">
        <v>19</v>
      </c>
      <c r="B191" s="5" t="s">
        <v>19</v>
      </c>
      <c r="C191" s="4"/>
      <c r="D191" s="4"/>
      <c r="E191" s="4"/>
      <c r="F191" s="31">
        <v>1248</v>
      </c>
      <c r="G191" s="31">
        <v>1181</v>
      </c>
      <c r="H191" s="31">
        <v>1028</v>
      </c>
      <c r="I191" s="31">
        <v>1279</v>
      </c>
      <c r="J191" s="31">
        <v>1234</v>
      </c>
      <c r="K191" s="31">
        <v>1802</v>
      </c>
      <c r="L191" s="31">
        <v>1730</v>
      </c>
      <c r="M191" s="31">
        <v>1701</v>
      </c>
      <c r="N191" s="31">
        <v>1002</v>
      </c>
      <c r="O191" s="67">
        <v>1072</v>
      </c>
      <c r="P191" s="67">
        <v>1438</v>
      </c>
      <c r="Q191" s="67">
        <v>1084</v>
      </c>
      <c r="R191" s="67">
        <v>1086</v>
      </c>
      <c r="S191" s="67">
        <v>1157</v>
      </c>
      <c r="T191" s="4"/>
      <c r="U191" s="4"/>
      <c r="V191" s="4"/>
      <c r="W191" s="4"/>
      <c r="X191" s="4"/>
      <c r="Y191" s="4"/>
      <c r="Z191" s="4"/>
    </row>
    <row r="192" spans="1:26" x14ac:dyDescent="0.3">
      <c r="A192" s="20">
        <v>20</v>
      </c>
      <c r="B192" s="5" t="s">
        <v>20</v>
      </c>
      <c r="C192" s="4"/>
      <c r="D192" s="4"/>
      <c r="E192" s="4"/>
      <c r="F192" s="31">
        <v>4217</v>
      </c>
      <c r="G192" s="31">
        <v>4865</v>
      </c>
      <c r="H192" s="31">
        <v>4614</v>
      </c>
      <c r="I192" s="31">
        <v>5176</v>
      </c>
      <c r="J192" s="31">
        <v>5675</v>
      </c>
      <c r="K192" s="31">
        <v>4385</v>
      </c>
      <c r="L192" s="31">
        <v>5174</v>
      </c>
      <c r="M192" s="31">
        <v>5021</v>
      </c>
      <c r="N192" s="31">
        <v>4151</v>
      </c>
      <c r="O192" s="67">
        <v>5059</v>
      </c>
      <c r="P192" s="67">
        <v>4769</v>
      </c>
      <c r="Q192" s="67">
        <v>3606</v>
      </c>
      <c r="R192" s="67">
        <v>2709</v>
      </c>
      <c r="S192" s="67">
        <v>3044</v>
      </c>
      <c r="T192" s="4"/>
      <c r="U192" s="4"/>
      <c r="V192" s="4"/>
      <c r="W192" s="4"/>
      <c r="X192" s="4"/>
      <c r="Y192" s="4"/>
      <c r="Z192" s="4"/>
    </row>
    <row r="193" spans="1:26" x14ac:dyDescent="0.3">
      <c r="A193" s="20">
        <v>21</v>
      </c>
      <c r="B193" s="5" t="s">
        <v>21</v>
      </c>
      <c r="C193" s="4"/>
      <c r="D193" s="4"/>
      <c r="E193" s="4"/>
      <c r="F193" s="31">
        <v>214</v>
      </c>
      <c r="G193" s="31">
        <v>157</v>
      </c>
      <c r="H193" s="31">
        <v>151</v>
      </c>
      <c r="I193" s="31">
        <v>195</v>
      </c>
      <c r="J193" s="31">
        <v>221</v>
      </c>
      <c r="K193" s="31">
        <v>202</v>
      </c>
      <c r="L193" s="31">
        <v>190</v>
      </c>
      <c r="M193" s="31">
        <v>182</v>
      </c>
      <c r="N193" s="31">
        <v>199</v>
      </c>
      <c r="O193" s="67">
        <v>161</v>
      </c>
      <c r="P193" s="67">
        <v>134</v>
      </c>
      <c r="Q193" s="67">
        <v>149</v>
      </c>
      <c r="R193" s="67">
        <v>202</v>
      </c>
      <c r="S193" s="67">
        <v>173</v>
      </c>
      <c r="T193" s="4"/>
      <c r="U193" s="4"/>
      <c r="V193" s="4"/>
      <c r="W193" s="4"/>
      <c r="X193" s="4"/>
      <c r="Y193" s="4"/>
      <c r="Z193" s="4"/>
    </row>
    <row r="194" spans="1:26" x14ac:dyDescent="0.3">
      <c r="A194" s="20">
        <v>22</v>
      </c>
      <c r="B194" s="5" t="s">
        <v>22</v>
      </c>
      <c r="C194" s="4"/>
      <c r="D194" s="4"/>
      <c r="E194" s="4"/>
      <c r="F194" s="31">
        <v>2538</v>
      </c>
      <c r="G194" s="31">
        <v>3108</v>
      </c>
      <c r="H194" s="31">
        <v>4147</v>
      </c>
      <c r="I194" s="31">
        <v>3870</v>
      </c>
      <c r="J194" s="31">
        <v>4028</v>
      </c>
      <c r="K194" s="31">
        <v>3376</v>
      </c>
      <c r="L194" s="31">
        <v>3217</v>
      </c>
      <c r="M194" s="31">
        <v>3120</v>
      </c>
      <c r="N194" s="31">
        <v>2741</v>
      </c>
      <c r="O194" s="67">
        <v>3548</v>
      </c>
      <c r="P194" s="67">
        <v>4361</v>
      </c>
      <c r="Q194" s="67">
        <v>2193</v>
      </c>
      <c r="R194" s="67">
        <v>2937</v>
      </c>
      <c r="S194" s="67">
        <v>2661</v>
      </c>
      <c r="T194" s="4"/>
      <c r="U194" s="4"/>
      <c r="V194" s="4"/>
      <c r="W194" s="4"/>
      <c r="X194" s="4"/>
      <c r="Y194" s="4"/>
      <c r="Z194" s="4"/>
    </row>
    <row r="195" spans="1:26" x14ac:dyDescent="0.3">
      <c r="A195" s="20">
        <v>23</v>
      </c>
      <c r="B195" s="5" t="s">
        <v>23</v>
      </c>
      <c r="C195" s="4"/>
      <c r="D195" s="4"/>
      <c r="E195" s="4"/>
      <c r="F195" s="31">
        <v>787</v>
      </c>
      <c r="G195" s="31">
        <v>616</v>
      </c>
      <c r="H195" s="31">
        <v>721</v>
      </c>
      <c r="I195" s="31">
        <v>822</v>
      </c>
      <c r="J195" s="31">
        <v>622</v>
      </c>
      <c r="K195" s="31">
        <v>509</v>
      </c>
      <c r="L195" s="31">
        <v>587</v>
      </c>
      <c r="M195" s="31">
        <v>450</v>
      </c>
      <c r="N195" s="31">
        <v>464</v>
      </c>
      <c r="O195" s="67">
        <v>460</v>
      </c>
      <c r="P195" s="67">
        <v>500</v>
      </c>
      <c r="Q195" s="67">
        <v>405</v>
      </c>
      <c r="R195" s="67">
        <v>335</v>
      </c>
      <c r="S195" s="67">
        <v>302</v>
      </c>
      <c r="T195" s="4"/>
      <c r="U195" s="4"/>
      <c r="V195" s="4"/>
      <c r="W195" s="4"/>
      <c r="X195" s="4"/>
      <c r="Y195" s="4"/>
      <c r="Z195" s="4"/>
    </row>
    <row r="196" spans="1:26" x14ac:dyDescent="0.3">
      <c r="A196" s="20">
        <v>24</v>
      </c>
      <c r="B196" s="5" t="s">
        <v>24</v>
      </c>
      <c r="C196" s="4"/>
      <c r="D196" s="4"/>
      <c r="E196" s="4"/>
      <c r="F196" s="31">
        <v>403</v>
      </c>
      <c r="G196" s="31">
        <v>326</v>
      </c>
      <c r="H196" s="31">
        <v>425</v>
      </c>
      <c r="I196" s="31">
        <v>319</v>
      </c>
      <c r="J196" s="31">
        <v>420</v>
      </c>
      <c r="K196" s="31">
        <v>395</v>
      </c>
      <c r="L196" s="31">
        <v>372</v>
      </c>
      <c r="M196" s="31">
        <v>367</v>
      </c>
      <c r="N196" s="31">
        <v>366</v>
      </c>
      <c r="O196" s="67">
        <v>301</v>
      </c>
      <c r="P196" s="67">
        <v>448</v>
      </c>
      <c r="Q196" s="67">
        <v>269</v>
      </c>
      <c r="R196" s="67">
        <v>249</v>
      </c>
      <c r="S196" s="67">
        <v>409</v>
      </c>
      <c r="T196" s="4"/>
      <c r="U196" s="4"/>
      <c r="V196" s="4"/>
      <c r="W196" s="4"/>
      <c r="X196" s="4"/>
      <c r="Y196" s="4"/>
      <c r="Z196" s="4"/>
    </row>
    <row r="197" spans="1:26" x14ac:dyDescent="0.3">
      <c r="A197" s="20">
        <v>25</v>
      </c>
      <c r="B197" s="5" t="s">
        <v>25</v>
      </c>
      <c r="C197" s="4"/>
      <c r="D197" s="4"/>
      <c r="E197" s="4"/>
      <c r="F197" s="31">
        <v>2969</v>
      </c>
      <c r="G197" s="31">
        <v>2909</v>
      </c>
      <c r="H197" s="31">
        <v>3951</v>
      </c>
      <c r="I197" s="31">
        <v>3937</v>
      </c>
      <c r="J197" s="31">
        <v>4020</v>
      </c>
      <c r="K197" s="31">
        <v>3853</v>
      </c>
      <c r="L197" s="31">
        <v>2318</v>
      </c>
      <c r="M197" s="31">
        <v>4043</v>
      </c>
      <c r="N197" s="31">
        <v>2190</v>
      </c>
      <c r="O197" s="67">
        <v>3168</v>
      </c>
      <c r="P197" s="67">
        <v>2976</v>
      </c>
      <c r="Q197" s="67">
        <v>2692</v>
      </c>
      <c r="R197" s="67">
        <v>2313</v>
      </c>
      <c r="S197" s="67">
        <v>1957</v>
      </c>
      <c r="T197" s="4"/>
      <c r="U197" s="4"/>
      <c r="V197" s="4"/>
      <c r="W197" s="4"/>
      <c r="X197" s="4"/>
      <c r="Y197" s="4"/>
      <c r="Z197" s="4"/>
    </row>
    <row r="198" spans="1:26" x14ac:dyDescent="0.3">
      <c r="A198" s="20">
        <v>26</v>
      </c>
      <c r="B198" s="5" t="s">
        <v>26</v>
      </c>
      <c r="C198" s="4"/>
      <c r="D198" s="4"/>
      <c r="E198" s="4"/>
      <c r="F198" s="31">
        <v>6457</v>
      </c>
      <c r="G198" s="31">
        <v>6979</v>
      </c>
      <c r="H198" s="31">
        <v>7516</v>
      </c>
      <c r="I198" s="31">
        <v>7635</v>
      </c>
      <c r="J198" s="31">
        <v>8591</v>
      </c>
      <c r="K198" s="31">
        <v>8958</v>
      </c>
      <c r="L198" s="31">
        <v>7832</v>
      </c>
      <c r="M198" s="31">
        <v>8244</v>
      </c>
      <c r="N198" s="31">
        <v>6311</v>
      </c>
      <c r="O198" s="67">
        <v>8537</v>
      </c>
      <c r="P198" s="67">
        <v>7121</v>
      </c>
      <c r="Q198" s="67">
        <v>7014</v>
      </c>
      <c r="R198" s="67">
        <v>5233</v>
      </c>
      <c r="S198" s="67">
        <v>5409</v>
      </c>
      <c r="T198" s="4"/>
      <c r="U198" s="4"/>
      <c r="V198" s="4"/>
      <c r="W198" s="4"/>
      <c r="X198" s="4"/>
      <c r="Y198" s="4"/>
      <c r="Z198" s="4"/>
    </row>
    <row r="199" spans="1:26" x14ac:dyDescent="0.3">
      <c r="A199" s="20">
        <v>27</v>
      </c>
      <c r="B199" s="5" t="s">
        <v>27</v>
      </c>
      <c r="C199" s="4"/>
      <c r="D199" s="4"/>
      <c r="E199" s="4"/>
      <c r="F199" s="31">
        <v>6556</v>
      </c>
      <c r="G199" s="31">
        <v>6343</v>
      </c>
      <c r="H199" s="31">
        <v>7870</v>
      </c>
      <c r="I199" s="31">
        <v>6520</v>
      </c>
      <c r="J199" s="31">
        <v>8892</v>
      </c>
      <c r="K199" s="31">
        <v>6744</v>
      </c>
      <c r="L199" s="31">
        <v>7578</v>
      </c>
      <c r="M199" s="31">
        <v>8110</v>
      </c>
      <c r="N199" s="31">
        <v>8630</v>
      </c>
      <c r="O199" s="67">
        <v>5362</v>
      </c>
      <c r="P199" s="67">
        <v>5920</v>
      </c>
      <c r="Q199" s="67">
        <v>4234</v>
      </c>
      <c r="R199" s="67">
        <v>4916</v>
      </c>
      <c r="S199" s="67">
        <v>6503</v>
      </c>
      <c r="T199" s="4"/>
      <c r="U199" s="4"/>
      <c r="V199" s="4"/>
      <c r="W199" s="4"/>
      <c r="X199" s="4"/>
      <c r="Y199" s="4"/>
      <c r="Z199" s="4"/>
    </row>
    <row r="200" spans="1:26" x14ac:dyDescent="0.3">
      <c r="A200" s="20">
        <v>28</v>
      </c>
      <c r="B200" s="5" t="s">
        <v>28</v>
      </c>
      <c r="C200" s="4"/>
      <c r="D200" s="4"/>
      <c r="E200" s="4"/>
      <c r="F200" s="31">
        <v>2503</v>
      </c>
      <c r="G200" s="31">
        <v>2274</v>
      </c>
      <c r="H200" s="31">
        <v>1849</v>
      </c>
      <c r="I200" s="31">
        <v>2287</v>
      </c>
      <c r="J200" s="31">
        <v>2568</v>
      </c>
      <c r="K200" s="31">
        <v>1678</v>
      </c>
      <c r="L200" s="31">
        <v>2448</v>
      </c>
      <c r="M200" s="31">
        <v>2197</v>
      </c>
      <c r="N200" s="31">
        <v>1727</v>
      </c>
      <c r="O200" s="67">
        <v>2177</v>
      </c>
      <c r="P200" s="67">
        <v>1844</v>
      </c>
      <c r="Q200" s="67">
        <v>803</v>
      </c>
      <c r="R200" s="67">
        <v>863</v>
      </c>
      <c r="S200" s="67">
        <v>795</v>
      </c>
      <c r="T200" s="4"/>
      <c r="U200" s="4"/>
      <c r="V200" s="4"/>
      <c r="W200" s="4"/>
      <c r="X200" s="4"/>
      <c r="Y200" s="4"/>
      <c r="Z200" s="4"/>
    </row>
    <row r="201" spans="1:26" x14ac:dyDescent="0.3">
      <c r="A201" s="20">
        <v>29</v>
      </c>
      <c r="B201" s="5" t="s">
        <v>29</v>
      </c>
      <c r="C201" s="4"/>
      <c r="D201" s="4"/>
      <c r="E201" s="4"/>
      <c r="F201" s="31">
        <v>451</v>
      </c>
      <c r="G201" s="31">
        <v>361</v>
      </c>
      <c r="H201" s="31">
        <v>470</v>
      </c>
      <c r="I201" s="31">
        <v>279</v>
      </c>
      <c r="J201" s="31">
        <v>285</v>
      </c>
      <c r="K201" s="31">
        <v>404</v>
      </c>
      <c r="L201" s="31">
        <v>272</v>
      </c>
      <c r="M201" s="31">
        <v>241</v>
      </c>
      <c r="N201" s="31">
        <v>222</v>
      </c>
      <c r="O201" s="67">
        <v>250</v>
      </c>
      <c r="P201" s="67">
        <v>458</v>
      </c>
      <c r="Q201" s="67">
        <v>240</v>
      </c>
      <c r="R201" s="67">
        <v>148</v>
      </c>
      <c r="S201" s="67">
        <v>247</v>
      </c>
      <c r="T201" s="4"/>
      <c r="U201" s="4"/>
      <c r="V201" s="4"/>
      <c r="W201" s="4"/>
      <c r="X201" s="4"/>
      <c r="Y201" s="4"/>
      <c r="Z201" s="4"/>
    </row>
    <row r="202" spans="1:26" x14ac:dyDescent="0.3">
      <c r="A202" s="20">
        <v>30</v>
      </c>
      <c r="B202" s="5" t="s">
        <v>30</v>
      </c>
      <c r="C202" s="4"/>
      <c r="D202" s="4"/>
      <c r="E202" s="4"/>
      <c r="F202" s="31">
        <v>83</v>
      </c>
      <c r="G202" s="31">
        <v>80</v>
      </c>
      <c r="H202" s="31">
        <v>85</v>
      </c>
      <c r="I202" s="31">
        <v>116</v>
      </c>
      <c r="J202" s="31">
        <v>138</v>
      </c>
      <c r="K202" s="31">
        <v>130</v>
      </c>
      <c r="L202" s="31">
        <v>109</v>
      </c>
      <c r="M202" s="31">
        <v>103</v>
      </c>
      <c r="N202" s="31">
        <v>103</v>
      </c>
      <c r="O202" s="67">
        <v>92</v>
      </c>
      <c r="P202" s="67">
        <v>71</v>
      </c>
      <c r="Q202" s="67">
        <v>96</v>
      </c>
      <c r="R202" s="67">
        <v>120</v>
      </c>
      <c r="S202" s="67">
        <v>107</v>
      </c>
      <c r="T202" s="4"/>
      <c r="U202" s="4"/>
      <c r="V202" s="4"/>
      <c r="W202" s="4"/>
      <c r="X202" s="4"/>
      <c r="Y202" s="4"/>
      <c r="Z202" s="4"/>
    </row>
    <row r="203" spans="1:26" x14ac:dyDescent="0.3">
      <c r="A203" s="20">
        <v>31</v>
      </c>
      <c r="B203" s="5" t="s">
        <v>31</v>
      </c>
      <c r="C203" s="4"/>
      <c r="D203" s="4"/>
      <c r="E203" s="4"/>
      <c r="F203" s="31">
        <v>2285</v>
      </c>
      <c r="G203" s="31">
        <v>2846</v>
      </c>
      <c r="H203" s="31">
        <v>2763</v>
      </c>
      <c r="I203" s="31">
        <v>2659</v>
      </c>
      <c r="J203" s="31">
        <v>2963</v>
      </c>
      <c r="K203" s="31">
        <v>3057</v>
      </c>
      <c r="L203" s="31">
        <v>3249</v>
      </c>
      <c r="M203" s="31">
        <v>3119</v>
      </c>
      <c r="N203" s="31">
        <v>2315</v>
      </c>
      <c r="O203" s="67">
        <v>2673</v>
      </c>
      <c r="P203" s="67">
        <v>3060</v>
      </c>
      <c r="Q203" s="67">
        <v>1860</v>
      </c>
      <c r="R203" s="67">
        <v>1876</v>
      </c>
      <c r="S203" s="67">
        <v>1594</v>
      </c>
      <c r="T203" s="4"/>
      <c r="U203" s="4"/>
      <c r="V203" s="4"/>
      <c r="W203" s="4"/>
      <c r="X203" s="4"/>
      <c r="Y203" s="4"/>
      <c r="Z203" s="4"/>
    </row>
    <row r="204" spans="1:26" x14ac:dyDescent="0.3">
      <c r="A204" s="20">
        <v>32</v>
      </c>
      <c r="B204" s="5" t="s">
        <v>32</v>
      </c>
      <c r="C204" s="4"/>
      <c r="D204" s="4"/>
      <c r="E204" s="4"/>
      <c r="F204" s="31">
        <v>417</v>
      </c>
      <c r="G204" s="31">
        <v>296</v>
      </c>
      <c r="H204" s="31">
        <v>296</v>
      </c>
      <c r="I204" s="31">
        <v>418</v>
      </c>
      <c r="J204" s="31">
        <v>472</v>
      </c>
      <c r="K204" s="31">
        <v>415</v>
      </c>
      <c r="L204" s="31">
        <v>397</v>
      </c>
      <c r="M204" s="31">
        <v>371</v>
      </c>
      <c r="N204" s="31">
        <v>387</v>
      </c>
      <c r="O204" s="67">
        <v>326</v>
      </c>
      <c r="P204" s="67">
        <v>252</v>
      </c>
      <c r="Q204" s="67">
        <v>302</v>
      </c>
      <c r="R204" s="67">
        <v>365</v>
      </c>
      <c r="S204" s="67">
        <v>333</v>
      </c>
      <c r="T204" s="4"/>
      <c r="U204" s="4"/>
      <c r="V204" s="4"/>
      <c r="W204" s="4"/>
      <c r="X204" s="4"/>
      <c r="Y204" s="4"/>
      <c r="Z204" s="4"/>
    </row>
    <row r="205" spans="1:26" x14ac:dyDescent="0.3">
      <c r="A205" s="20">
        <v>33</v>
      </c>
      <c r="B205" s="5" t="s">
        <v>33</v>
      </c>
      <c r="C205" s="4"/>
      <c r="D205" s="4"/>
      <c r="E205" s="4"/>
      <c r="F205" s="31">
        <v>7464</v>
      </c>
      <c r="G205" s="31">
        <v>7354</v>
      </c>
      <c r="H205" s="31">
        <v>5949</v>
      </c>
      <c r="I205" s="31">
        <v>9142</v>
      </c>
      <c r="J205" s="31">
        <v>8276</v>
      </c>
      <c r="K205" s="31">
        <v>8469</v>
      </c>
      <c r="L205" s="31">
        <v>10437</v>
      </c>
      <c r="M205" s="31">
        <v>9864</v>
      </c>
      <c r="N205" s="31">
        <v>8964</v>
      </c>
      <c r="O205" s="67">
        <v>11138</v>
      </c>
      <c r="P205" s="67">
        <v>13727</v>
      </c>
      <c r="Q205" s="67">
        <v>10853</v>
      </c>
      <c r="R205" s="67">
        <v>7951</v>
      </c>
      <c r="S205" s="67">
        <v>9760</v>
      </c>
      <c r="T205" s="4"/>
      <c r="U205" s="4"/>
      <c r="V205" s="4"/>
      <c r="W205" s="4"/>
      <c r="X205" s="4"/>
      <c r="Y205" s="4"/>
      <c r="Z205" s="4"/>
    </row>
    <row r="206" spans="1:26" x14ac:dyDescent="0.3">
      <c r="A206" s="20">
        <v>34</v>
      </c>
      <c r="B206" s="5" t="s">
        <v>34</v>
      </c>
      <c r="C206" s="4"/>
      <c r="D206" s="4"/>
      <c r="E206" s="4"/>
      <c r="F206" s="31">
        <v>282</v>
      </c>
      <c r="G206" s="31">
        <v>245</v>
      </c>
      <c r="H206" s="31">
        <v>328</v>
      </c>
      <c r="I206" s="31">
        <v>288</v>
      </c>
      <c r="J206" s="31">
        <v>399</v>
      </c>
      <c r="K206" s="31">
        <v>332</v>
      </c>
      <c r="L206" s="31">
        <v>290</v>
      </c>
      <c r="M206" s="31">
        <v>209</v>
      </c>
      <c r="N206" s="31">
        <v>194</v>
      </c>
      <c r="O206" s="67">
        <v>204</v>
      </c>
      <c r="P206" s="67">
        <v>248</v>
      </c>
      <c r="Q206" s="67">
        <v>151</v>
      </c>
      <c r="R206" s="67">
        <v>178</v>
      </c>
      <c r="S206" s="67">
        <v>202</v>
      </c>
      <c r="T206" s="4"/>
      <c r="U206" s="4"/>
      <c r="V206" s="4"/>
      <c r="W206" s="4"/>
      <c r="X206" s="4"/>
      <c r="Y206" s="4"/>
      <c r="Z206" s="4"/>
    </row>
    <row r="207" spans="1:26" x14ac:dyDescent="0.3">
      <c r="A207" s="20">
        <v>35</v>
      </c>
      <c r="B207" s="5" t="s">
        <v>35</v>
      </c>
      <c r="C207" s="4"/>
      <c r="D207" s="4"/>
      <c r="E207" s="4"/>
      <c r="F207" s="31">
        <v>3639</v>
      </c>
      <c r="G207" s="31">
        <v>4397</v>
      </c>
      <c r="H207" s="31">
        <v>5437</v>
      </c>
      <c r="I207" s="31">
        <v>5060</v>
      </c>
      <c r="J207" s="31">
        <v>5366</v>
      </c>
      <c r="K207" s="31">
        <v>4939</v>
      </c>
      <c r="L207" s="31">
        <v>4697</v>
      </c>
      <c r="M207" s="31">
        <v>4829</v>
      </c>
      <c r="N207" s="31">
        <v>4054</v>
      </c>
      <c r="O207" s="67">
        <v>5025</v>
      </c>
      <c r="P207" s="67">
        <v>5341</v>
      </c>
      <c r="Q207" s="67">
        <v>3062</v>
      </c>
      <c r="R207" s="67">
        <v>3423</v>
      </c>
      <c r="S207" s="67">
        <v>3202</v>
      </c>
      <c r="T207" s="4"/>
      <c r="U207" s="4"/>
      <c r="V207" s="4"/>
      <c r="W207" s="4"/>
      <c r="X207" s="4"/>
      <c r="Y207" s="4"/>
      <c r="Z207" s="4"/>
    </row>
    <row r="208" spans="1:26" x14ac:dyDescent="0.3">
      <c r="A208" s="20">
        <v>36</v>
      </c>
      <c r="B208" s="5" t="s">
        <v>36</v>
      </c>
      <c r="C208" s="4"/>
      <c r="D208" s="4"/>
      <c r="E208" s="4"/>
      <c r="F208" s="31">
        <v>3581</v>
      </c>
      <c r="G208" s="31">
        <v>3519</v>
      </c>
      <c r="H208" s="31">
        <v>3656</v>
      </c>
      <c r="I208" s="31">
        <v>4724</v>
      </c>
      <c r="J208" s="31">
        <v>4517</v>
      </c>
      <c r="K208" s="31">
        <v>4058</v>
      </c>
      <c r="L208" s="31">
        <v>3710</v>
      </c>
      <c r="M208" s="31">
        <v>3511</v>
      </c>
      <c r="N208" s="31">
        <v>3155</v>
      </c>
      <c r="O208" s="67">
        <v>3483</v>
      </c>
      <c r="P208" s="67">
        <v>4570</v>
      </c>
      <c r="Q208" s="67">
        <v>2953</v>
      </c>
      <c r="R208" s="67">
        <v>2926</v>
      </c>
      <c r="S208" s="67">
        <v>3663</v>
      </c>
      <c r="T208" s="4"/>
      <c r="U208" s="4"/>
      <c r="V208" s="4"/>
      <c r="W208" s="4"/>
      <c r="X208" s="4"/>
      <c r="Y208" s="4"/>
      <c r="Z208" s="4"/>
    </row>
    <row r="209" spans="1:26" x14ac:dyDescent="0.3">
      <c r="A209" s="20">
        <v>37</v>
      </c>
      <c r="B209" s="5" t="s">
        <v>37</v>
      </c>
      <c r="C209" s="4"/>
      <c r="D209" s="4"/>
      <c r="E209" s="4"/>
      <c r="F209" s="31">
        <v>2888</v>
      </c>
      <c r="G209" s="31">
        <v>2627</v>
      </c>
      <c r="H209" s="31">
        <v>2215</v>
      </c>
      <c r="I209" s="31">
        <v>2667</v>
      </c>
      <c r="J209" s="31">
        <v>2602</v>
      </c>
      <c r="K209" s="31">
        <v>3864</v>
      </c>
      <c r="L209" s="31">
        <v>3647</v>
      </c>
      <c r="M209" s="31">
        <v>3502</v>
      </c>
      <c r="N209" s="31">
        <v>2077</v>
      </c>
      <c r="O209" s="67">
        <v>2162</v>
      </c>
      <c r="P209" s="67">
        <v>3021</v>
      </c>
      <c r="Q209" s="67">
        <v>2346</v>
      </c>
      <c r="R209" s="67">
        <v>2233</v>
      </c>
      <c r="S209" s="67">
        <v>2366</v>
      </c>
      <c r="T209" s="4"/>
      <c r="U209" s="4"/>
      <c r="V209" s="4"/>
      <c r="W209" s="4"/>
      <c r="X209" s="4"/>
      <c r="Y209" s="4"/>
      <c r="Z209" s="4"/>
    </row>
    <row r="210" spans="1:26" x14ac:dyDescent="0.3">
      <c r="A210" s="20">
        <v>38</v>
      </c>
      <c r="B210" s="5" t="s">
        <v>38</v>
      </c>
      <c r="C210" s="4"/>
      <c r="D210" s="4"/>
      <c r="E210" s="4"/>
      <c r="F210" s="31">
        <v>209</v>
      </c>
      <c r="G210" s="31">
        <v>205</v>
      </c>
      <c r="H210" s="31">
        <v>273</v>
      </c>
      <c r="I210" s="31">
        <v>266</v>
      </c>
      <c r="J210" s="31">
        <v>246</v>
      </c>
      <c r="K210" s="31">
        <v>254</v>
      </c>
      <c r="L210" s="31">
        <v>164</v>
      </c>
      <c r="M210" s="31">
        <v>265</v>
      </c>
      <c r="N210" s="31">
        <v>163</v>
      </c>
      <c r="O210" s="67">
        <v>214</v>
      </c>
      <c r="P210" s="67">
        <v>197</v>
      </c>
      <c r="Q210" s="67">
        <v>211</v>
      </c>
      <c r="R210" s="67">
        <v>209</v>
      </c>
      <c r="S210" s="67">
        <v>147</v>
      </c>
      <c r="T210" s="4"/>
      <c r="U210" s="4"/>
      <c r="V210" s="4"/>
      <c r="W210" s="4"/>
      <c r="X210" s="4"/>
      <c r="Y210" s="4"/>
      <c r="Z210" s="4"/>
    </row>
    <row r="211" spans="1:26" x14ac:dyDescent="0.3">
      <c r="A211" s="20">
        <v>39</v>
      </c>
      <c r="B211" s="5" t="s">
        <v>39</v>
      </c>
      <c r="C211" s="4"/>
      <c r="D211" s="4"/>
      <c r="E211" s="4"/>
      <c r="F211" s="31">
        <v>690</v>
      </c>
      <c r="G211" s="31">
        <v>719</v>
      </c>
      <c r="H211" s="31">
        <v>764</v>
      </c>
      <c r="I211" s="31">
        <v>931</v>
      </c>
      <c r="J211" s="31">
        <v>812</v>
      </c>
      <c r="K211" s="31">
        <v>757</v>
      </c>
      <c r="L211" s="31">
        <v>633</v>
      </c>
      <c r="M211" s="31">
        <v>729</v>
      </c>
      <c r="N211" s="31">
        <v>529</v>
      </c>
      <c r="O211" s="67">
        <v>764</v>
      </c>
      <c r="P211" s="67">
        <v>942</v>
      </c>
      <c r="Q211" s="67">
        <v>590</v>
      </c>
      <c r="R211" s="67">
        <v>442</v>
      </c>
      <c r="S211" s="67">
        <v>452</v>
      </c>
      <c r="T211" s="4"/>
      <c r="U211" s="4"/>
      <c r="V211" s="4"/>
      <c r="W211" s="4"/>
      <c r="X211" s="4"/>
      <c r="Y211" s="4"/>
      <c r="Z211" s="4"/>
    </row>
    <row r="212" spans="1:26" x14ac:dyDescent="0.3">
      <c r="A212" s="20">
        <v>40</v>
      </c>
      <c r="B212" s="5" t="s">
        <v>40</v>
      </c>
      <c r="C212" s="4"/>
      <c r="D212" s="4"/>
      <c r="E212" s="4"/>
      <c r="F212" s="31">
        <v>2568</v>
      </c>
      <c r="G212" s="31">
        <v>2451</v>
      </c>
      <c r="H212" s="31">
        <v>2859</v>
      </c>
      <c r="I212" s="31">
        <v>3948</v>
      </c>
      <c r="J212" s="31">
        <v>3776</v>
      </c>
      <c r="K212" s="31">
        <v>3654</v>
      </c>
      <c r="L212" s="31">
        <v>3832</v>
      </c>
      <c r="M212" s="31">
        <v>3863</v>
      </c>
      <c r="N212" s="31">
        <v>2880</v>
      </c>
      <c r="O212" s="67">
        <v>3565</v>
      </c>
      <c r="P212" s="67">
        <v>4405</v>
      </c>
      <c r="Q212" s="67">
        <v>2713</v>
      </c>
      <c r="R212" s="67">
        <v>2386</v>
      </c>
      <c r="S212" s="67">
        <v>2826</v>
      </c>
      <c r="T212" s="4"/>
      <c r="U212" s="4"/>
      <c r="V212" s="4"/>
      <c r="W212" s="4"/>
      <c r="X212" s="4"/>
      <c r="Y212" s="4"/>
      <c r="Z212" s="4"/>
    </row>
    <row r="213" spans="1:26" x14ac:dyDescent="0.3">
      <c r="A213" s="20">
        <v>41</v>
      </c>
      <c r="B213" s="5" t="s">
        <v>41</v>
      </c>
      <c r="C213" s="4"/>
      <c r="D213" s="4"/>
      <c r="E213" s="4"/>
      <c r="F213" s="31">
        <v>138</v>
      </c>
      <c r="G213" s="31">
        <v>121</v>
      </c>
      <c r="H213" s="31">
        <v>161</v>
      </c>
      <c r="I213" s="31">
        <v>147</v>
      </c>
      <c r="J213" s="31">
        <v>170</v>
      </c>
      <c r="K213" s="31">
        <v>149</v>
      </c>
      <c r="L213" s="31">
        <v>127</v>
      </c>
      <c r="M213" s="31">
        <v>93</v>
      </c>
      <c r="N213" s="31">
        <v>82</v>
      </c>
      <c r="O213" s="67">
        <v>106</v>
      </c>
      <c r="P213" s="67">
        <v>152</v>
      </c>
      <c r="Q213" s="67">
        <v>81</v>
      </c>
      <c r="R213" s="67">
        <v>89</v>
      </c>
      <c r="S213" s="67">
        <v>92</v>
      </c>
      <c r="T213" s="4"/>
      <c r="U213" s="4"/>
      <c r="V213" s="4"/>
      <c r="W213" s="4"/>
      <c r="X213" s="4"/>
      <c r="Y213" s="4"/>
      <c r="Z213" s="4"/>
    </row>
    <row r="214" spans="1:26" x14ac:dyDescent="0.3">
      <c r="A214" s="20">
        <v>42</v>
      </c>
      <c r="B214" s="5" t="s">
        <v>42</v>
      </c>
      <c r="C214" s="4"/>
      <c r="D214" s="4"/>
      <c r="E214" s="4"/>
      <c r="F214" s="31">
        <v>2460</v>
      </c>
      <c r="G214" s="31">
        <v>3248</v>
      </c>
      <c r="H214" s="31">
        <v>3228</v>
      </c>
      <c r="I214" s="31">
        <v>3138</v>
      </c>
      <c r="J214" s="31">
        <v>3545</v>
      </c>
      <c r="K214" s="31">
        <v>3606</v>
      </c>
      <c r="L214" s="31">
        <v>3920</v>
      </c>
      <c r="M214" s="31">
        <v>3760</v>
      </c>
      <c r="N214" s="31">
        <v>2806</v>
      </c>
      <c r="O214" s="67">
        <v>3499</v>
      </c>
      <c r="P214" s="67">
        <v>4000</v>
      </c>
      <c r="Q214" s="67">
        <v>2547</v>
      </c>
      <c r="R214" s="67">
        <v>2833</v>
      </c>
      <c r="S214" s="67">
        <v>2457</v>
      </c>
      <c r="T214" s="4"/>
      <c r="U214" s="4"/>
      <c r="V214" s="4"/>
      <c r="W214" s="4"/>
      <c r="X214" s="4"/>
      <c r="Y214" s="4"/>
      <c r="Z214" s="4"/>
    </row>
    <row r="215" spans="1:26" x14ac:dyDescent="0.3">
      <c r="A215" s="20">
        <v>43</v>
      </c>
      <c r="B215" s="5" t="s">
        <v>43</v>
      </c>
      <c r="C215" s="4"/>
      <c r="D215" s="4"/>
      <c r="E215" s="4"/>
      <c r="F215" s="31">
        <v>2698</v>
      </c>
      <c r="G215" s="31">
        <v>2684</v>
      </c>
      <c r="H215" s="31">
        <v>2896</v>
      </c>
      <c r="I215" s="31">
        <v>3820</v>
      </c>
      <c r="J215" s="31">
        <v>3428</v>
      </c>
      <c r="K215" s="31">
        <v>3255</v>
      </c>
      <c r="L215" s="31">
        <v>3055</v>
      </c>
      <c r="M215" s="31">
        <v>2693</v>
      </c>
      <c r="N215" s="31">
        <v>2540</v>
      </c>
      <c r="O215" s="67">
        <v>2787</v>
      </c>
      <c r="P215" s="67">
        <v>3372</v>
      </c>
      <c r="Q215" s="67">
        <v>2125</v>
      </c>
      <c r="R215" s="67">
        <v>2153</v>
      </c>
      <c r="S215" s="67">
        <v>2613</v>
      </c>
      <c r="T215" s="4"/>
      <c r="U215" s="4"/>
      <c r="V215" s="4"/>
      <c r="W215" s="4"/>
      <c r="X215" s="4"/>
      <c r="Y215" s="4"/>
      <c r="Z215" s="4"/>
    </row>
    <row r="216" spans="1:26" x14ac:dyDescent="0.3">
      <c r="A216" s="20">
        <v>44</v>
      </c>
      <c r="B216" s="5" t="s">
        <v>44</v>
      </c>
      <c r="C216" s="4"/>
      <c r="D216" s="4"/>
      <c r="E216" s="4"/>
      <c r="F216" s="31">
        <v>2220</v>
      </c>
      <c r="G216" s="31">
        <v>2673</v>
      </c>
      <c r="H216" s="31">
        <v>2855</v>
      </c>
      <c r="I216" s="31">
        <v>3634</v>
      </c>
      <c r="J216" s="31">
        <v>3697</v>
      </c>
      <c r="K216" s="31">
        <v>3030</v>
      </c>
      <c r="L216" s="31">
        <v>3384</v>
      </c>
      <c r="M216" s="31">
        <v>3923</v>
      </c>
      <c r="N216" s="31">
        <v>3904</v>
      </c>
      <c r="O216" s="67">
        <v>4177</v>
      </c>
      <c r="P216" s="67">
        <v>5588</v>
      </c>
      <c r="Q216" s="67">
        <v>4769</v>
      </c>
      <c r="R216" s="67">
        <v>3499</v>
      </c>
      <c r="S216" s="67">
        <v>4959</v>
      </c>
      <c r="T216" s="4"/>
      <c r="U216" s="4"/>
      <c r="V216" s="4"/>
      <c r="W216" s="4"/>
      <c r="X216" s="4"/>
      <c r="Y216" s="4"/>
      <c r="Z216" s="4"/>
    </row>
    <row r="217" spans="1:26" x14ac:dyDescent="0.3">
      <c r="A217" s="20">
        <v>45</v>
      </c>
      <c r="B217" s="5" t="s">
        <v>45</v>
      </c>
      <c r="C217" s="4"/>
      <c r="D217" s="4"/>
      <c r="E217" s="4"/>
      <c r="F217" s="31">
        <v>3159</v>
      </c>
      <c r="G217" s="31">
        <v>4194</v>
      </c>
      <c r="H217" s="31">
        <v>4427</v>
      </c>
      <c r="I217" s="31">
        <v>4570</v>
      </c>
      <c r="J217" s="31">
        <v>5383</v>
      </c>
      <c r="K217" s="31">
        <v>5668</v>
      </c>
      <c r="L217" s="31">
        <v>6751</v>
      </c>
      <c r="M217" s="31">
        <v>6779</v>
      </c>
      <c r="N217" s="31">
        <v>5435</v>
      </c>
      <c r="O217" s="67">
        <v>6790</v>
      </c>
      <c r="P217" s="67">
        <v>7577</v>
      </c>
      <c r="Q217" s="67">
        <v>5201</v>
      </c>
      <c r="R217" s="67">
        <v>5988</v>
      </c>
      <c r="S217" s="67">
        <v>5755</v>
      </c>
      <c r="T217" s="4"/>
      <c r="U217" s="4"/>
      <c r="V217" s="4"/>
      <c r="W217" s="4"/>
      <c r="X217" s="4"/>
      <c r="Y217" s="4"/>
      <c r="Z217" s="4"/>
    </row>
    <row r="218" spans="1:26" x14ac:dyDescent="0.3">
      <c r="A218" s="20">
        <v>46</v>
      </c>
      <c r="B218" s="5" t="s">
        <v>46</v>
      </c>
      <c r="C218" s="4"/>
      <c r="D218" s="4"/>
      <c r="E218" s="4"/>
      <c r="F218" s="31">
        <v>1728</v>
      </c>
      <c r="G218" s="31">
        <v>1388</v>
      </c>
      <c r="H218" s="31">
        <v>1360</v>
      </c>
      <c r="I218" s="31">
        <v>1811</v>
      </c>
      <c r="J218" s="31">
        <v>2101</v>
      </c>
      <c r="K218" s="31">
        <v>1813</v>
      </c>
      <c r="L218" s="31">
        <v>1744</v>
      </c>
      <c r="M218" s="31">
        <v>1500</v>
      </c>
      <c r="N218" s="31">
        <v>1363</v>
      </c>
      <c r="O218" s="67">
        <v>1159</v>
      </c>
      <c r="P218" s="67">
        <v>939</v>
      </c>
      <c r="Q218" s="67">
        <v>1158</v>
      </c>
      <c r="R218" s="67">
        <v>1475</v>
      </c>
      <c r="S218" s="67">
        <v>1281</v>
      </c>
      <c r="T218" s="4"/>
      <c r="U218" s="4"/>
      <c r="V218" s="4"/>
      <c r="W218" s="4"/>
      <c r="X218" s="4"/>
      <c r="Y218" s="4"/>
      <c r="Z218" s="4"/>
    </row>
    <row r="219" spans="1:26" x14ac:dyDescent="0.3">
      <c r="A219" s="20">
        <v>47</v>
      </c>
      <c r="B219" s="5" t="s">
        <v>47</v>
      </c>
      <c r="C219" s="4"/>
      <c r="D219" s="4"/>
      <c r="E219" s="4"/>
      <c r="F219" s="31">
        <v>937</v>
      </c>
      <c r="G219" s="31">
        <v>942</v>
      </c>
      <c r="H219" s="31">
        <v>1207</v>
      </c>
      <c r="I219" s="31">
        <v>1208</v>
      </c>
      <c r="J219" s="31">
        <v>1602</v>
      </c>
      <c r="K219" s="31">
        <v>1275</v>
      </c>
      <c r="L219" s="31">
        <v>1319</v>
      </c>
      <c r="M219" s="31">
        <v>1010</v>
      </c>
      <c r="N219" s="31">
        <v>886</v>
      </c>
      <c r="O219" s="67">
        <v>1101</v>
      </c>
      <c r="P219" s="67">
        <v>1552</v>
      </c>
      <c r="Q219" s="67">
        <v>967</v>
      </c>
      <c r="R219" s="67">
        <v>975</v>
      </c>
      <c r="S219" s="67">
        <v>1280</v>
      </c>
      <c r="T219" s="4"/>
      <c r="U219" s="4"/>
      <c r="V219" s="4"/>
      <c r="W219" s="4"/>
      <c r="X219" s="4"/>
      <c r="Y219" s="4"/>
      <c r="Z219" s="4"/>
    </row>
    <row r="220" spans="1:26" x14ac:dyDescent="0.3">
      <c r="A220" s="20">
        <v>48</v>
      </c>
      <c r="B220" s="5" t="s">
        <v>48</v>
      </c>
      <c r="C220" s="4"/>
      <c r="D220" s="4"/>
      <c r="E220" s="4"/>
      <c r="F220" s="31">
        <v>879</v>
      </c>
      <c r="G220" s="31">
        <v>768</v>
      </c>
      <c r="H220" s="31">
        <v>598</v>
      </c>
      <c r="I220" s="31">
        <v>757</v>
      </c>
      <c r="J220" s="31">
        <v>907</v>
      </c>
      <c r="K220" s="31">
        <v>642</v>
      </c>
      <c r="L220" s="31">
        <v>911</v>
      </c>
      <c r="M220" s="31">
        <v>732</v>
      </c>
      <c r="N220" s="31">
        <v>598</v>
      </c>
      <c r="O220" s="67">
        <v>725</v>
      </c>
      <c r="P220" s="67">
        <v>623</v>
      </c>
      <c r="Q220" s="67">
        <v>248</v>
      </c>
      <c r="R220" s="67">
        <v>219</v>
      </c>
      <c r="S220" s="67">
        <v>223</v>
      </c>
      <c r="T220" s="4"/>
      <c r="U220" s="4"/>
      <c r="V220" s="4"/>
      <c r="W220" s="4"/>
      <c r="X220" s="4"/>
      <c r="Y220" s="4"/>
      <c r="Z220" s="4"/>
    </row>
    <row r="221" spans="1:26" x14ac:dyDescent="0.3">
      <c r="A221" s="20">
        <v>49</v>
      </c>
      <c r="B221" s="5" t="s">
        <v>49</v>
      </c>
      <c r="C221" s="4"/>
      <c r="D221" s="4"/>
      <c r="E221" s="4"/>
      <c r="F221" s="31">
        <v>2774</v>
      </c>
      <c r="G221" s="31">
        <v>2910</v>
      </c>
      <c r="H221" s="31">
        <v>3150</v>
      </c>
      <c r="I221" s="31">
        <v>3143</v>
      </c>
      <c r="J221" s="31">
        <v>3657</v>
      </c>
      <c r="K221" s="31">
        <v>3752</v>
      </c>
      <c r="L221" s="31">
        <v>3197</v>
      </c>
      <c r="M221" s="31">
        <v>3448</v>
      </c>
      <c r="N221" s="31">
        <v>2624</v>
      </c>
      <c r="O221" s="67">
        <v>3912</v>
      </c>
      <c r="P221" s="67">
        <v>4183</v>
      </c>
      <c r="Q221" s="67">
        <v>3630</v>
      </c>
      <c r="R221" s="67">
        <v>2345</v>
      </c>
      <c r="S221" s="67">
        <v>2255</v>
      </c>
      <c r="T221" s="4"/>
      <c r="U221" s="4"/>
      <c r="V221" s="4"/>
      <c r="W221" s="4"/>
      <c r="X221" s="4"/>
      <c r="Y221" s="4"/>
      <c r="Z221" s="4"/>
    </row>
    <row r="222" spans="1:26" x14ac:dyDescent="0.3">
      <c r="A222" s="20">
        <v>50</v>
      </c>
      <c r="B222" s="5" t="s">
        <v>50</v>
      </c>
      <c r="C222" s="4"/>
      <c r="D222" s="4"/>
      <c r="E222" s="4"/>
      <c r="F222" s="31">
        <v>2516</v>
      </c>
      <c r="G222" s="31">
        <v>2767</v>
      </c>
      <c r="H222" s="31">
        <v>2768</v>
      </c>
      <c r="I222" s="31">
        <v>3687</v>
      </c>
      <c r="J222" s="31">
        <v>3576</v>
      </c>
      <c r="K222" s="31">
        <v>3125</v>
      </c>
      <c r="L222" s="31">
        <v>3334</v>
      </c>
      <c r="M222" s="31">
        <v>3486</v>
      </c>
      <c r="N222" s="31">
        <v>3468</v>
      </c>
      <c r="O222" s="67">
        <v>3712</v>
      </c>
      <c r="P222" s="67">
        <v>4243</v>
      </c>
      <c r="Q222" s="67">
        <v>2822</v>
      </c>
      <c r="R222" s="67">
        <v>2041</v>
      </c>
      <c r="S222" s="67">
        <v>2975</v>
      </c>
      <c r="T222" s="4"/>
      <c r="U222" s="4"/>
      <c r="V222" s="4"/>
      <c r="W222" s="4"/>
      <c r="X222" s="4"/>
      <c r="Y222" s="4"/>
      <c r="Z222" s="4"/>
    </row>
    <row r="223" spans="1:26" x14ac:dyDescent="0.3">
      <c r="A223" s="20">
        <v>51</v>
      </c>
      <c r="B223" s="5" t="s">
        <v>51</v>
      </c>
      <c r="C223" s="4"/>
      <c r="D223" s="4"/>
      <c r="E223" s="4"/>
      <c r="F223" s="31">
        <v>668</v>
      </c>
      <c r="G223" s="31">
        <v>787</v>
      </c>
      <c r="H223" s="31">
        <v>832</v>
      </c>
      <c r="I223" s="31">
        <v>790</v>
      </c>
      <c r="J223" s="31">
        <v>948</v>
      </c>
      <c r="K223" s="31">
        <v>1083</v>
      </c>
      <c r="L223" s="31">
        <v>1086</v>
      </c>
      <c r="M223" s="31">
        <v>1084</v>
      </c>
      <c r="N223" s="31">
        <v>839</v>
      </c>
      <c r="O223" s="67">
        <v>1023</v>
      </c>
      <c r="P223" s="67">
        <v>1185</v>
      </c>
      <c r="Q223" s="67">
        <v>792</v>
      </c>
      <c r="R223" s="67">
        <v>766</v>
      </c>
      <c r="S223" s="67">
        <v>712</v>
      </c>
      <c r="T223" s="4"/>
      <c r="U223" s="4"/>
      <c r="V223" s="4"/>
      <c r="W223" s="4"/>
      <c r="X223" s="4"/>
      <c r="Y223" s="4"/>
      <c r="Z223" s="4"/>
    </row>
    <row r="224" spans="1:26" x14ac:dyDescent="0.3">
      <c r="A224" s="20">
        <v>52</v>
      </c>
      <c r="B224" s="5" t="s">
        <v>52</v>
      </c>
      <c r="C224" s="4"/>
      <c r="D224" s="4"/>
      <c r="E224" s="4"/>
      <c r="F224" s="31">
        <v>4758</v>
      </c>
      <c r="G224" s="31">
        <v>5339</v>
      </c>
      <c r="H224" s="31">
        <v>5163</v>
      </c>
      <c r="I224" s="31">
        <v>6918</v>
      </c>
      <c r="J224" s="31">
        <v>6483</v>
      </c>
      <c r="K224" s="31">
        <v>5606</v>
      </c>
      <c r="L224" s="31">
        <v>6121</v>
      </c>
      <c r="M224" s="31">
        <v>6253</v>
      </c>
      <c r="N224" s="31">
        <v>5796</v>
      </c>
      <c r="O224" s="67">
        <v>6348</v>
      </c>
      <c r="P224" s="67">
        <v>7648</v>
      </c>
      <c r="Q224" s="67">
        <v>5085</v>
      </c>
      <c r="R224" s="67">
        <v>3733</v>
      </c>
      <c r="S224" s="67">
        <v>5399</v>
      </c>
      <c r="T224" s="4"/>
      <c r="U224" s="4"/>
      <c r="V224" s="4"/>
      <c r="W224" s="4"/>
      <c r="X224" s="4"/>
      <c r="Y224" s="4"/>
      <c r="Z224" s="4"/>
    </row>
    <row r="225" spans="1:26" x14ac:dyDescent="0.3">
      <c r="A225" s="20">
        <v>53</v>
      </c>
      <c r="B225" s="5" t="s">
        <v>53</v>
      </c>
      <c r="C225" s="4"/>
      <c r="D225" s="4"/>
      <c r="E225" s="4"/>
      <c r="F225" s="31">
        <v>3254</v>
      </c>
      <c r="G225" s="31">
        <v>3586</v>
      </c>
      <c r="H225" s="31">
        <v>3488</v>
      </c>
      <c r="I225" s="31">
        <v>3902</v>
      </c>
      <c r="J225" s="31">
        <v>4172</v>
      </c>
      <c r="K225" s="31">
        <v>3229</v>
      </c>
      <c r="L225" s="31">
        <v>3831</v>
      </c>
      <c r="M225" s="31">
        <v>3671</v>
      </c>
      <c r="N225" s="31">
        <v>3037</v>
      </c>
      <c r="O225" s="67">
        <v>3878</v>
      </c>
      <c r="P225" s="67">
        <v>3785</v>
      </c>
      <c r="Q225" s="67">
        <v>2623</v>
      </c>
      <c r="R225" s="67">
        <v>1957</v>
      </c>
      <c r="S225" s="67">
        <v>2176</v>
      </c>
      <c r="T225" s="4"/>
      <c r="U225" s="4"/>
      <c r="V225" s="4"/>
      <c r="W225" s="4"/>
      <c r="X225" s="4"/>
      <c r="Y225" s="4"/>
      <c r="Z225" s="4"/>
    </row>
    <row r="226" spans="1:26" x14ac:dyDescent="0.3">
      <c r="A226" s="20">
        <v>54</v>
      </c>
      <c r="B226" s="5" t="s">
        <v>54</v>
      </c>
      <c r="C226" s="4"/>
      <c r="D226" s="4"/>
      <c r="E226" s="4"/>
      <c r="F226" s="31">
        <v>448</v>
      </c>
      <c r="G226" s="31">
        <v>467</v>
      </c>
      <c r="H226" s="31">
        <v>612</v>
      </c>
      <c r="I226" s="31">
        <v>582</v>
      </c>
      <c r="J226" s="31">
        <v>577</v>
      </c>
      <c r="K226" s="31">
        <v>583</v>
      </c>
      <c r="L226" s="31">
        <v>316</v>
      </c>
      <c r="M226" s="31">
        <v>501</v>
      </c>
      <c r="N226" s="31">
        <v>251</v>
      </c>
      <c r="O226" s="67">
        <v>377</v>
      </c>
      <c r="P226" s="67">
        <v>398</v>
      </c>
      <c r="Q226" s="67">
        <v>275</v>
      </c>
      <c r="R226" s="67">
        <v>274</v>
      </c>
      <c r="S226" s="67">
        <v>224</v>
      </c>
      <c r="T226" s="4"/>
      <c r="U226" s="4"/>
      <c r="V226" s="4"/>
      <c r="W226" s="4"/>
      <c r="X226" s="4"/>
      <c r="Y226" s="4"/>
      <c r="Z226" s="4"/>
    </row>
    <row r="227" spans="1:26" x14ac:dyDescent="0.3">
      <c r="A227" s="20">
        <v>55</v>
      </c>
      <c r="B227" s="5" t="s">
        <v>55</v>
      </c>
      <c r="C227" s="4"/>
      <c r="D227" s="4"/>
      <c r="E227" s="4"/>
      <c r="F227" s="31">
        <v>340</v>
      </c>
      <c r="G227" s="31">
        <v>279</v>
      </c>
      <c r="H227" s="31">
        <v>356</v>
      </c>
      <c r="I227" s="31">
        <v>374</v>
      </c>
      <c r="J227" s="31">
        <v>273</v>
      </c>
      <c r="K227" s="31">
        <v>217</v>
      </c>
      <c r="L227" s="31">
        <v>284</v>
      </c>
      <c r="M227" s="31">
        <v>225</v>
      </c>
      <c r="N227" s="31">
        <v>208</v>
      </c>
      <c r="O227" s="67">
        <v>231</v>
      </c>
      <c r="P227" s="67">
        <v>273</v>
      </c>
      <c r="Q227" s="67">
        <v>196</v>
      </c>
      <c r="R227" s="67">
        <v>143</v>
      </c>
      <c r="S227" s="67">
        <v>125</v>
      </c>
      <c r="T227" s="4"/>
      <c r="U227" s="4"/>
      <c r="V227" s="4"/>
      <c r="W227" s="4"/>
      <c r="X227" s="4"/>
      <c r="Y227" s="4"/>
      <c r="Z227" s="4"/>
    </row>
    <row r="228" spans="1:26" x14ac:dyDescent="0.3">
      <c r="A228" s="20">
        <v>56</v>
      </c>
      <c r="B228" s="5" t="s">
        <v>56</v>
      </c>
      <c r="C228" s="4"/>
      <c r="D228" s="4"/>
      <c r="E228" s="4"/>
      <c r="F228" s="31">
        <v>284</v>
      </c>
      <c r="G228" s="31">
        <v>284</v>
      </c>
      <c r="H228" s="31">
        <v>332</v>
      </c>
      <c r="I228" s="31">
        <v>320</v>
      </c>
      <c r="J228" s="31">
        <v>371</v>
      </c>
      <c r="K228" s="31">
        <v>316</v>
      </c>
      <c r="L228" s="31">
        <v>316</v>
      </c>
      <c r="M228" s="31">
        <v>240</v>
      </c>
      <c r="N228" s="31">
        <v>214</v>
      </c>
      <c r="O228" s="67">
        <v>274</v>
      </c>
      <c r="P228" s="67">
        <v>388</v>
      </c>
      <c r="Q228" s="67">
        <v>215</v>
      </c>
      <c r="R228" s="67">
        <v>230</v>
      </c>
      <c r="S228" s="67">
        <v>292</v>
      </c>
      <c r="T228" s="4"/>
      <c r="U228" s="4"/>
      <c r="V228" s="4"/>
      <c r="W228" s="4"/>
      <c r="X228" s="4"/>
      <c r="Y228" s="4"/>
      <c r="Z228" s="4"/>
    </row>
    <row r="229" spans="1:26" x14ac:dyDescent="0.3">
      <c r="A229" s="20">
        <v>57</v>
      </c>
      <c r="B229" s="5" t="s">
        <v>57</v>
      </c>
      <c r="C229" s="4"/>
      <c r="D229" s="4"/>
      <c r="E229" s="4"/>
      <c r="F229" s="31">
        <v>630</v>
      </c>
      <c r="G229" s="31">
        <v>794</v>
      </c>
      <c r="H229" s="31">
        <v>866</v>
      </c>
      <c r="I229" s="31">
        <v>1079</v>
      </c>
      <c r="J229" s="31">
        <v>1033</v>
      </c>
      <c r="K229" s="31">
        <v>763</v>
      </c>
      <c r="L229" s="31">
        <v>1022</v>
      </c>
      <c r="M229" s="31">
        <v>824</v>
      </c>
      <c r="N229" s="31">
        <v>742</v>
      </c>
      <c r="O229" s="67">
        <v>842</v>
      </c>
      <c r="P229" s="67">
        <v>1308</v>
      </c>
      <c r="Q229" s="67">
        <v>633</v>
      </c>
      <c r="R229" s="67">
        <v>491</v>
      </c>
      <c r="S229" s="67">
        <v>705</v>
      </c>
      <c r="T229" s="4"/>
      <c r="U229" s="4"/>
      <c r="V229" s="4"/>
      <c r="W229" s="4"/>
      <c r="X229" s="4"/>
      <c r="Y229" s="4"/>
      <c r="Z229" s="4"/>
    </row>
    <row r="230" spans="1:26" x14ac:dyDescent="0.3">
      <c r="A230" s="20">
        <v>58</v>
      </c>
      <c r="B230" s="5" t="s">
        <v>58</v>
      </c>
      <c r="C230" s="4"/>
      <c r="D230" s="4"/>
      <c r="E230" s="4"/>
      <c r="F230" s="31">
        <v>274</v>
      </c>
      <c r="G230" s="31">
        <v>217</v>
      </c>
      <c r="H230" s="31">
        <v>214</v>
      </c>
      <c r="I230" s="31">
        <v>293</v>
      </c>
      <c r="J230" s="31">
        <v>344</v>
      </c>
      <c r="K230" s="31">
        <v>303</v>
      </c>
      <c r="L230" s="31">
        <v>290</v>
      </c>
      <c r="M230" s="31">
        <v>245</v>
      </c>
      <c r="N230" s="31">
        <v>241</v>
      </c>
      <c r="O230" s="67">
        <v>227</v>
      </c>
      <c r="P230" s="67">
        <v>166</v>
      </c>
      <c r="Q230" s="67">
        <v>191</v>
      </c>
      <c r="R230" s="67">
        <v>258</v>
      </c>
      <c r="S230" s="67">
        <v>253</v>
      </c>
      <c r="T230" s="4"/>
      <c r="U230" s="4"/>
      <c r="V230" s="4"/>
      <c r="W230" s="4"/>
      <c r="X230" s="4"/>
      <c r="Y230" s="4"/>
      <c r="Z230" s="4"/>
    </row>
    <row r="231" spans="1:26" x14ac:dyDescent="0.3">
      <c r="A231" s="20">
        <v>59</v>
      </c>
      <c r="B231" s="5" t="s">
        <v>59</v>
      </c>
      <c r="C231" s="4"/>
      <c r="D231" s="4"/>
      <c r="E231" s="4"/>
      <c r="F231" s="31">
        <v>2264</v>
      </c>
      <c r="G231" s="31">
        <v>2647</v>
      </c>
      <c r="H231" s="31">
        <v>2784</v>
      </c>
      <c r="I231" s="31">
        <v>3710</v>
      </c>
      <c r="J231" s="31">
        <v>3503</v>
      </c>
      <c r="K231" s="31">
        <v>2946</v>
      </c>
      <c r="L231" s="31">
        <v>3052</v>
      </c>
      <c r="M231" s="31">
        <v>3374</v>
      </c>
      <c r="N231" s="31">
        <v>3512</v>
      </c>
      <c r="O231" s="67">
        <v>3703</v>
      </c>
      <c r="P231" s="67">
        <v>4102</v>
      </c>
      <c r="Q231" s="67">
        <v>2727</v>
      </c>
      <c r="R231" s="67">
        <v>2141</v>
      </c>
      <c r="S231" s="67">
        <v>3143</v>
      </c>
      <c r="T231" s="4"/>
      <c r="U231" s="4"/>
      <c r="V231" s="4"/>
      <c r="W231" s="4"/>
      <c r="X231" s="4"/>
      <c r="Y231" s="4"/>
      <c r="Z231" s="4"/>
    </row>
    <row r="232" spans="1:26" x14ac:dyDescent="0.3">
      <c r="A232" s="20">
        <v>60</v>
      </c>
      <c r="B232" s="5" t="s">
        <v>60</v>
      </c>
      <c r="C232" s="4"/>
      <c r="D232" s="4"/>
      <c r="E232" s="4"/>
      <c r="F232" s="31">
        <v>232</v>
      </c>
      <c r="G232" s="31">
        <v>175</v>
      </c>
      <c r="H232" s="31">
        <v>238</v>
      </c>
      <c r="I232" s="31">
        <v>147</v>
      </c>
      <c r="J232" s="31">
        <v>152</v>
      </c>
      <c r="K232" s="31">
        <v>227</v>
      </c>
      <c r="L232" s="31">
        <v>150</v>
      </c>
      <c r="M232" s="31">
        <v>136</v>
      </c>
      <c r="N232" s="31">
        <v>133</v>
      </c>
      <c r="O232" s="67">
        <v>145</v>
      </c>
      <c r="P232" s="67">
        <v>218</v>
      </c>
      <c r="Q232" s="67">
        <v>148</v>
      </c>
      <c r="R232" s="67">
        <v>109</v>
      </c>
      <c r="S232" s="67">
        <v>184</v>
      </c>
      <c r="T232" s="4"/>
      <c r="U232" s="4"/>
      <c r="V232" s="4"/>
      <c r="W232" s="4"/>
      <c r="X232" s="4"/>
      <c r="Y232" s="4"/>
      <c r="Z232" s="4"/>
    </row>
    <row r="233" spans="1:26" x14ac:dyDescent="0.3">
      <c r="A233" s="20">
        <v>61</v>
      </c>
      <c r="B233" s="5" t="s">
        <v>61</v>
      </c>
      <c r="C233" s="4"/>
      <c r="D233" s="4"/>
      <c r="E233" s="4"/>
      <c r="F233" s="31">
        <v>34</v>
      </c>
      <c r="G233" s="31">
        <v>28</v>
      </c>
      <c r="H233" s="31">
        <v>40</v>
      </c>
      <c r="I233" s="31">
        <v>34</v>
      </c>
      <c r="J233" s="31">
        <v>49</v>
      </c>
      <c r="K233" s="31">
        <v>35</v>
      </c>
      <c r="L233" s="31">
        <v>41</v>
      </c>
      <c r="M233" s="31">
        <v>48</v>
      </c>
      <c r="N233" s="31">
        <v>36</v>
      </c>
      <c r="O233" s="67">
        <v>26</v>
      </c>
      <c r="P233" s="67">
        <v>37</v>
      </c>
      <c r="Q233" s="67">
        <v>17</v>
      </c>
      <c r="R233" s="67">
        <v>23</v>
      </c>
      <c r="S233" s="67">
        <v>20</v>
      </c>
      <c r="T233" s="4"/>
      <c r="U233" s="4"/>
      <c r="V233" s="4"/>
      <c r="W233" s="4"/>
      <c r="X233" s="4"/>
      <c r="Y233" s="4"/>
      <c r="Z233" s="4"/>
    </row>
    <row r="234" spans="1:26" x14ac:dyDescent="0.3">
      <c r="A234" s="20">
        <v>62</v>
      </c>
      <c r="B234" s="5" t="s">
        <v>62</v>
      </c>
      <c r="C234" s="4"/>
      <c r="D234" s="4"/>
      <c r="E234" s="4"/>
      <c r="F234" s="31">
        <v>512</v>
      </c>
      <c r="G234" s="31">
        <v>485</v>
      </c>
      <c r="H234" s="31">
        <v>418</v>
      </c>
      <c r="I234" s="31">
        <v>540</v>
      </c>
      <c r="J234" s="31">
        <v>488</v>
      </c>
      <c r="K234" s="31">
        <v>714</v>
      </c>
      <c r="L234" s="31">
        <v>658</v>
      </c>
      <c r="M234" s="31">
        <v>632</v>
      </c>
      <c r="N234" s="31">
        <v>353</v>
      </c>
      <c r="O234" s="67">
        <v>387</v>
      </c>
      <c r="P234" s="67">
        <v>602</v>
      </c>
      <c r="Q234" s="67">
        <v>373</v>
      </c>
      <c r="R234" s="67">
        <v>408</v>
      </c>
      <c r="S234" s="67">
        <v>406</v>
      </c>
      <c r="T234" s="4"/>
      <c r="U234" s="4"/>
      <c r="V234" s="4"/>
      <c r="W234" s="4"/>
      <c r="X234" s="4"/>
      <c r="Y234" s="4"/>
      <c r="Z234" s="4"/>
    </row>
    <row r="235" spans="1:26" x14ac:dyDescent="0.3">
      <c r="A235" s="20">
        <v>63</v>
      </c>
      <c r="B235" s="5" t="s">
        <v>63</v>
      </c>
      <c r="C235" s="4"/>
      <c r="D235" s="4"/>
      <c r="E235" s="4"/>
      <c r="F235" s="31">
        <v>479</v>
      </c>
      <c r="G235" s="31">
        <v>416</v>
      </c>
      <c r="H235" s="31">
        <v>496</v>
      </c>
      <c r="I235" s="31">
        <v>564</v>
      </c>
      <c r="J235" s="31">
        <v>443</v>
      </c>
      <c r="K235" s="31">
        <v>340</v>
      </c>
      <c r="L235" s="31">
        <v>390</v>
      </c>
      <c r="M235" s="31">
        <v>310</v>
      </c>
      <c r="N235" s="31">
        <v>284</v>
      </c>
      <c r="O235" s="67">
        <v>282</v>
      </c>
      <c r="P235" s="67">
        <v>324</v>
      </c>
      <c r="Q235" s="67">
        <v>267</v>
      </c>
      <c r="R235" s="67">
        <v>217</v>
      </c>
      <c r="S235" s="67">
        <v>191</v>
      </c>
      <c r="T235" s="4"/>
      <c r="U235" s="4"/>
      <c r="V235" s="4"/>
      <c r="W235" s="4"/>
      <c r="X235" s="4"/>
      <c r="Y235" s="4"/>
      <c r="Z235" s="4"/>
    </row>
    <row r="236" spans="1:26" x14ac:dyDescent="0.3">
      <c r="A236" s="20">
        <v>64</v>
      </c>
      <c r="B236" s="5" t="s">
        <v>64</v>
      </c>
      <c r="C236" s="4"/>
      <c r="D236" s="4"/>
      <c r="E236" s="4"/>
      <c r="F236" s="31">
        <v>1598</v>
      </c>
      <c r="G236" s="31">
        <v>1931</v>
      </c>
      <c r="H236" s="31">
        <v>2228</v>
      </c>
      <c r="I236" s="31">
        <v>2604</v>
      </c>
      <c r="J236" s="31">
        <v>2587</v>
      </c>
      <c r="K236" s="31">
        <v>1981</v>
      </c>
      <c r="L236" s="31">
        <v>1991</v>
      </c>
      <c r="M236" s="31">
        <v>2074</v>
      </c>
      <c r="N236" s="31">
        <v>1934</v>
      </c>
      <c r="O236" s="67">
        <v>2364</v>
      </c>
      <c r="P236" s="67">
        <v>3053</v>
      </c>
      <c r="Q236" s="67">
        <v>1671</v>
      </c>
      <c r="R236" s="67">
        <v>1417</v>
      </c>
      <c r="S236" s="67">
        <v>1856</v>
      </c>
      <c r="T236" s="4"/>
      <c r="U236" s="4"/>
      <c r="V236" s="4"/>
      <c r="W236" s="4"/>
      <c r="X236" s="4"/>
      <c r="Y236" s="4"/>
      <c r="Z236" s="4"/>
    </row>
    <row r="237" spans="1:26" x14ac:dyDescent="0.3">
      <c r="A237" s="20">
        <v>65</v>
      </c>
      <c r="B237" s="5" t="s">
        <v>65</v>
      </c>
      <c r="C237" s="4"/>
      <c r="D237" s="4"/>
      <c r="E237" s="4"/>
      <c r="F237" s="31">
        <v>203</v>
      </c>
      <c r="G237" s="31">
        <v>193</v>
      </c>
      <c r="H237" s="31">
        <v>264</v>
      </c>
      <c r="I237" s="31">
        <v>213</v>
      </c>
      <c r="J237" s="31">
        <v>262</v>
      </c>
      <c r="K237" s="31">
        <v>235</v>
      </c>
      <c r="L237" s="31">
        <v>215</v>
      </c>
      <c r="M237" s="31">
        <v>148</v>
      </c>
      <c r="N237" s="31">
        <v>147</v>
      </c>
      <c r="O237" s="67">
        <v>172</v>
      </c>
      <c r="P237" s="67">
        <v>217</v>
      </c>
      <c r="Q237" s="67">
        <v>145</v>
      </c>
      <c r="R237" s="67">
        <v>171</v>
      </c>
      <c r="S237" s="67">
        <v>178</v>
      </c>
      <c r="T237" s="4"/>
      <c r="U237" s="4"/>
      <c r="V237" s="4"/>
      <c r="W237" s="4"/>
      <c r="X237" s="4"/>
      <c r="Y237" s="4"/>
      <c r="Z237" s="4"/>
    </row>
    <row r="238" spans="1:26" x14ac:dyDescent="0.3">
      <c r="A238" s="20">
        <v>66</v>
      </c>
      <c r="B238" s="5" t="s">
        <v>66</v>
      </c>
      <c r="C238" s="4"/>
      <c r="D238" s="4"/>
      <c r="E238" s="4"/>
      <c r="F238" s="31">
        <v>381</v>
      </c>
      <c r="G238" s="31">
        <v>374</v>
      </c>
      <c r="H238" s="31">
        <v>497</v>
      </c>
      <c r="I238" s="31">
        <v>437</v>
      </c>
      <c r="J238" s="31">
        <v>546</v>
      </c>
      <c r="K238" s="31">
        <v>413</v>
      </c>
      <c r="L238" s="31">
        <v>440</v>
      </c>
      <c r="M238" s="31">
        <v>398</v>
      </c>
      <c r="N238" s="31">
        <v>389</v>
      </c>
      <c r="O238" s="67">
        <v>339</v>
      </c>
      <c r="P238" s="67">
        <v>503</v>
      </c>
      <c r="Q238" s="67">
        <v>254</v>
      </c>
      <c r="R238" s="67">
        <v>265</v>
      </c>
      <c r="S238" s="67">
        <v>329</v>
      </c>
      <c r="T238" s="4"/>
      <c r="U238" s="4"/>
      <c r="V238" s="4"/>
      <c r="W238" s="4"/>
      <c r="X238" s="4"/>
      <c r="Y238" s="4"/>
      <c r="Z238" s="4"/>
    </row>
    <row r="239" spans="1:26" x14ac:dyDescent="0.3">
      <c r="A239" s="20">
        <v>67</v>
      </c>
      <c r="B239" s="5" t="s">
        <v>67</v>
      </c>
      <c r="C239" s="4"/>
      <c r="D239" s="4"/>
      <c r="E239" s="4"/>
      <c r="F239" s="31">
        <v>549</v>
      </c>
      <c r="G239" s="31">
        <v>382</v>
      </c>
      <c r="H239" s="31">
        <v>372</v>
      </c>
      <c r="I239" s="31">
        <v>503</v>
      </c>
      <c r="J239" s="31">
        <v>548</v>
      </c>
      <c r="K239" s="31">
        <v>482</v>
      </c>
      <c r="L239" s="31">
        <v>455</v>
      </c>
      <c r="M239" s="31">
        <v>397</v>
      </c>
      <c r="N239" s="31">
        <v>386</v>
      </c>
      <c r="O239" s="67">
        <v>350</v>
      </c>
      <c r="P239" s="67">
        <v>270</v>
      </c>
      <c r="Q239" s="67">
        <v>312</v>
      </c>
      <c r="R239" s="67">
        <v>392</v>
      </c>
      <c r="S239" s="67">
        <v>346</v>
      </c>
      <c r="T239" s="4"/>
      <c r="U239" s="4"/>
      <c r="V239" s="4"/>
      <c r="W239" s="4"/>
      <c r="X239" s="4"/>
      <c r="Y239" s="4"/>
      <c r="Z239" s="4"/>
    </row>
    <row r="240" spans="1:26" x14ac:dyDescent="0.3">
      <c r="A240" s="20">
        <v>68</v>
      </c>
      <c r="B240" s="5" t="s">
        <v>68</v>
      </c>
      <c r="C240" s="4"/>
      <c r="D240" s="4"/>
      <c r="E240" s="4"/>
      <c r="F240" s="31">
        <v>121</v>
      </c>
      <c r="G240" s="31">
        <v>115</v>
      </c>
      <c r="H240" s="31">
        <v>154</v>
      </c>
      <c r="I240" s="31">
        <v>131</v>
      </c>
      <c r="J240" s="31">
        <v>177</v>
      </c>
      <c r="K240" s="31">
        <v>158</v>
      </c>
      <c r="L240" s="31">
        <v>140</v>
      </c>
      <c r="M240" s="31">
        <v>87</v>
      </c>
      <c r="N240" s="31">
        <v>93</v>
      </c>
      <c r="O240" s="67">
        <v>101</v>
      </c>
      <c r="P240" s="67">
        <v>100</v>
      </c>
      <c r="Q240" s="67">
        <v>74</v>
      </c>
      <c r="R240" s="67">
        <v>95</v>
      </c>
      <c r="S240" s="67">
        <v>80</v>
      </c>
      <c r="T240" s="4"/>
      <c r="U240" s="4"/>
      <c r="V240" s="4"/>
      <c r="W240" s="4"/>
      <c r="X240" s="4"/>
      <c r="Y240" s="4"/>
      <c r="Z240" s="4"/>
    </row>
    <row r="241" spans="1:26" x14ac:dyDescent="0.3">
      <c r="A241" s="20">
        <v>69</v>
      </c>
      <c r="B241" s="5" t="s">
        <v>69</v>
      </c>
      <c r="C241" s="4"/>
      <c r="D241" s="4"/>
      <c r="E241" s="4"/>
      <c r="F241" s="31">
        <v>718</v>
      </c>
      <c r="G241" s="31">
        <v>650</v>
      </c>
      <c r="H241" s="31">
        <v>834</v>
      </c>
      <c r="I241" s="31">
        <v>713</v>
      </c>
      <c r="J241" s="31">
        <v>949</v>
      </c>
      <c r="K241" s="31">
        <v>788</v>
      </c>
      <c r="L241" s="31">
        <v>696</v>
      </c>
      <c r="M241" s="31">
        <v>515</v>
      </c>
      <c r="N241" s="31">
        <v>469</v>
      </c>
      <c r="O241" s="67">
        <v>560</v>
      </c>
      <c r="P241" s="67">
        <v>598</v>
      </c>
      <c r="Q241" s="67">
        <v>418</v>
      </c>
      <c r="R241" s="67">
        <v>473</v>
      </c>
      <c r="S241" s="67">
        <v>564</v>
      </c>
      <c r="T241" s="4"/>
      <c r="U241" s="4"/>
      <c r="V241" s="4"/>
      <c r="W241" s="4"/>
      <c r="X241" s="4"/>
      <c r="Y241" s="4"/>
      <c r="Z241" s="4"/>
    </row>
    <row r="242" spans="1:26" x14ac:dyDescent="0.3">
      <c r="A242" s="20">
        <v>70</v>
      </c>
      <c r="B242" s="5" t="s">
        <v>70</v>
      </c>
      <c r="C242" s="4"/>
      <c r="D242" s="4"/>
      <c r="E242" s="4"/>
      <c r="F242" s="31">
        <v>1041</v>
      </c>
      <c r="G242" s="31">
        <v>841</v>
      </c>
      <c r="H242" s="31">
        <v>1054</v>
      </c>
      <c r="I242" s="31">
        <v>1202</v>
      </c>
      <c r="J242" s="31">
        <v>904</v>
      </c>
      <c r="K242" s="31">
        <v>724</v>
      </c>
      <c r="L242" s="31">
        <v>885</v>
      </c>
      <c r="M242" s="31">
        <v>743</v>
      </c>
      <c r="N242" s="31">
        <v>674</v>
      </c>
      <c r="O242" s="67">
        <v>702</v>
      </c>
      <c r="P242" s="67">
        <v>774</v>
      </c>
      <c r="Q242" s="67">
        <v>537</v>
      </c>
      <c r="R242" s="67">
        <v>410</v>
      </c>
      <c r="S242" s="67">
        <v>395</v>
      </c>
      <c r="T242" s="4"/>
      <c r="U242" s="4"/>
      <c r="V242" s="4"/>
      <c r="W242" s="4"/>
      <c r="X242" s="4"/>
      <c r="Y242" s="4"/>
      <c r="Z242" s="4"/>
    </row>
    <row r="243" spans="1:26" x14ac:dyDescent="0.3">
      <c r="A243" s="20">
        <v>71</v>
      </c>
      <c r="B243" s="5" t="s">
        <v>71</v>
      </c>
      <c r="C243" s="4"/>
      <c r="D243" s="4"/>
      <c r="E243" s="4"/>
      <c r="F243" s="31">
        <v>1034</v>
      </c>
      <c r="G243" s="31">
        <v>967</v>
      </c>
      <c r="H243" s="31">
        <v>793</v>
      </c>
      <c r="I243" s="31">
        <v>973</v>
      </c>
      <c r="J243" s="31">
        <v>983</v>
      </c>
      <c r="K243" s="31">
        <v>1421</v>
      </c>
      <c r="L243" s="31">
        <v>1350</v>
      </c>
      <c r="M243" s="31">
        <v>1357</v>
      </c>
      <c r="N243" s="31">
        <v>843</v>
      </c>
      <c r="O243" s="67">
        <v>914</v>
      </c>
      <c r="P243" s="67">
        <v>1220</v>
      </c>
      <c r="Q243" s="67">
        <v>893</v>
      </c>
      <c r="R243" s="67">
        <v>870</v>
      </c>
      <c r="S243" s="67">
        <v>899</v>
      </c>
      <c r="T243" s="4"/>
      <c r="U243" s="4"/>
      <c r="V243" s="4"/>
      <c r="W243" s="4"/>
      <c r="X243" s="4"/>
      <c r="Y243" s="4"/>
      <c r="Z243" s="4"/>
    </row>
    <row r="244" spans="1:26" x14ac:dyDescent="0.3">
      <c r="A244" s="20">
        <v>72</v>
      </c>
      <c r="B244" s="5" t="s">
        <v>72</v>
      </c>
      <c r="C244" s="4"/>
      <c r="D244" s="4"/>
      <c r="E244" s="4"/>
      <c r="F244" s="31">
        <v>60</v>
      </c>
      <c r="G244" s="31">
        <v>48</v>
      </c>
      <c r="H244" s="31">
        <v>52</v>
      </c>
      <c r="I244" s="31">
        <v>59</v>
      </c>
      <c r="J244" s="31">
        <v>79</v>
      </c>
      <c r="K244" s="31">
        <v>67</v>
      </c>
      <c r="L244" s="31">
        <v>63</v>
      </c>
      <c r="M244" s="31">
        <v>61</v>
      </c>
      <c r="N244" s="31">
        <v>57</v>
      </c>
      <c r="O244" s="67">
        <v>50</v>
      </c>
      <c r="P244" s="67">
        <v>37</v>
      </c>
      <c r="Q244" s="67">
        <v>42</v>
      </c>
      <c r="R244" s="67">
        <v>62</v>
      </c>
      <c r="S244" s="67">
        <v>64</v>
      </c>
      <c r="T244" s="4"/>
      <c r="U244" s="4"/>
      <c r="V244" s="4"/>
      <c r="W244" s="4"/>
      <c r="X244" s="4"/>
      <c r="Y244" s="4"/>
      <c r="Z244" s="4"/>
    </row>
    <row r="245" spans="1:26" x14ac:dyDescent="0.3">
      <c r="A245" s="20">
        <v>73</v>
      </c>
      <c r="B245" s="5" t="s">
        <v>73</v>
      </c>
      <c r="C245" s="4"/>
      <c r="D245" s="4"/>
      <c r="E245" s="4"/>
      <c r="F245" s="31">
        <v>3775</v>
      </c>
      <c r="G245" s="31">
        <v>3594</v>
      </c>
      <c r="H245" s="31">
        <v>3982</v>
      </c>
      <c r="I245" s="31">
        <v>5419</v>
      </c>
      <c r="J245" s="31">
        <v>5279</v>
      </c>
      <c r="K245" s="31">
        <v>5150</v>
      </c>
      <c r="L245" s="31">
        <v>5386</v>
      </c>
      <c r="M245" s="31">
        <v>5539</v>
      </c>
      <c r="N245" s="31">
        <v>4317</v>
      </c>
      <c r="O245" s="67">
        <v>4808</v>
      </c>
      <c r="P245" s="67">
        <v>5653</v>
      </c>
      <c r="Q245" s="67">
        <v>3913</v>
      </c>
      <c r="R245" s="67">
        <v>3556</v>
      </c>
      <c r="S245" s="67">
        <v>4236</v>
      </c>
      <c r="T245" s="4"/>
      <c r="U245" s="4"/>
      <c r="V245" s="4"/>
      <c r="W245" s="4"/>
      <c r="X245" s="4"/>
      <c r="Y245" s="4"/>
      <c r="Z245" s="4"/>
    </row>
    <row r="246" spans="1:26" x14ac:dyDescent="0.3">
      <c r="A246" s="20">
        <v>74</v>
      </c>
      <c r="B246" s="5" t="s">
        <v>74</v>
      </c>
      <c r="C246" s="4"/>
      <c r="D246" s="4"/>
      <c r="E246" s="4"/>
      <c r="F246" s="31">
        <v>3833</v>
      </c>
      <c r="G246" s="31">
        <v>5273</v>
      </c>
      <c r="H246" s="31">
        <v>5817</v>
      </c>
      <c r="I246" s="31">
        <v>7351</v>
      </c>
      <c r="J246" s="31">
        <v>7659</v>
      </c>
      <c r="K246" s="31">
        <v>6119</v>
      </c>
      <c r="L246" s="31">
        <v>8151</v>
      </c>
      <c r="M246" s="31">
        <v>6643</v>
      </c>
      <c r="N246" s="31">
        <v>6180</v>
      </c>
      <c r="O246" s="67">
        <v>6664</v>
      </c>
      <c r="P246" s="67">
        <v>9742</v>
      </c>
      <c r="Q246" s="67">
        <v>5755</v>
      </c>
      <c r="R246" s="67">
        <v>5385</v>
      </c>
      <c r="S246" s="67">
        <v>6849</v>
      </c>
      <c r="T246" s="4"/>
      <c r="U246" s="4"/>
      <c r="V246" s="4"/>
      <c r="W246" s="4"/>
      <c r="X246" s="4"/>
      <c r="Y246" s="4"/>
      <c r="Z246" s="4"/>
    </row>
    <row r="247" spans="1:26" x14ac:dyDescent="0.3">
      <c r="A247" s="20">
        <v>75</v>
      </c>
      <c r="B247" s="5" t="s">
        <v>75</v>
      </c>
      <c r="C247" s="4"/>
      <c r="D247" s="4"/>
      <c r="E247" s="4"/>
      <c r="F247" s="31">
        <v>1063</v>
      </c>
      <c r="G247" s="31">
        <v>990</v>
      </c>
      <c r="H247" s="31">
        <v>1325</v>
      </c>
      <c r="I247" s="31">
        <v>1168</v>
      </c>
      <c r="J247" s="31">
        <v>1583</v>
      </c>
      <c r="K247" s="31">
        <v>1309</v>
      </c>
      <c r="L247" s="31">
        <v>1161</v>
      </c>
      <c r="M247" s="31">
        <v>889</v>
      </c>
      <c r="N247" s="31">
        <v>889</v>
      </c>
      <c r="O247" s="67">
        <v>1060</v>
      </c>
      <c r="P247" s="67">
        <v>1072</v>
      </c>
      <c r="Q247" s="67">
        <v>777</v>
      </c>
      <c r="R247" s="67">
        <v>844</v>
      </c>
      <c r="S247" s="67">
        <v>953</v>
      </c>
      <c r="T247" s="4"/>
      <c r="U247" s="4"/>
      <c r="V247" s="4"/>
      <c r="W247" s="4"/>
      <c r="X247" s="4"/>
      <c r="Y247" s="4"/>
      <c r="Z247" s="4"/>
    </row>
    <row r="248" spans="1:26" x14ac:dyDescent="0.3">
      <c r="A248" s="20">
        <v>76</v>
      </c>
      <c r="B248" s="5" t="s">
        <v>76</v>
      </c>
      <c r="C248" s="4"/>
      <c r="D248" s="4"/>
      <c r="E248" s="4"/>
      <c r="F248" s="31">
        <v>4581</v>
      </c>
      <c r="G248" s="31">
        <v>6422</v>
      </c>
      <c r="H248" s="31">
        <v>6722</v>
      </c>
      <c r="I248" s="31">
        <v>6649</v>
      </c>
      <c r="J248" s="31">
        <v>7896</v>
      </c>
      <c r="K248" s="31">
        <v>8050</v>
      </c>
      <c r="L248" s="31">
        <v>9294</v>
      </c>
      <c r="M248" s="31">
        <v>9433</v>
      </c>
      <c r="N248" s="31">
        <v>7466</v>
      </c>
      <c r="O248" s="67">
        <v>9305</v>
      </c>
      <c r="P248" s="67">
        <v>11130</v>
      </c>
      <c r="Q248" s="67">
        <v>7230</v>
      </c>
      <c r="R248" s="67">
        <v>8289</v>
      </c>
      <c r="S248" s="67">
        <v>8035</v>
      </c>
      <c r="T248" s="4"/>
      <c r="U248" s="4"/>
      <c r="V248" s="4"/>
      <c r="W248" s="4"/>
      <c r="X248" s="4"/>
      <c r="Y248" s="4"/>
      <c r="Z248" s="4"/>
    </row>
    <row r="249" spans="1:26" x14ac:dyDescent="0.3">
      <c r="A249" s="20">
        <v>77</v>
      </c>
      <c r="B249" s="5" t="s">
        <v>77</v>
      </c>
      <c r="C249" s="4"/>
      <c r="D249" s="4"/>
      <c r="E249" s="4"/>
      <c r="F249" s="31">
        <v>2861</v>
      </c>
      <c r="G249" s="31">
        <v>3261</v>
      </c>
      <c r="H249" s="31">
        <v>3206</v>
      </c>
      <c r="I249" s="31">
        <v>4199</v>
      </c>
      <c r="J249" s="31">
        <v>4103</v>
      </c>
      <c r="K249" s="31">
        <v>3309</v>
      </c>
      <c r="L249" s="31">
        <v>3335</v>
      </c>
      <c r="M249" s="31">
        <v>3742</v>
      </c>
      <c r="N249" s="31">
        <v>3816</v>
      </c>
      <c r="O249" s="67">
        <v>4087</v>
      </c>
      <c r="P249" s="67">
        <v>4146</v>
      </c>
      <c r="Q249" s="67">
        <v>2728</v>
      </c>
      <c r="R249" s="67">
        <v>2096</v>
      </c>
      <c r="S249" s="67">
        <v>3272</v>
      </c>
      <c r="T249" s="4"/>
      <c r="U249" s="4"/>
      <c r="V249" s="4"/>
      <c r="W249" s="4"/>
      <c r="X249" s="4"/>
      <c r="Y249" s="4"/>
      <c r="Z249" s="4"/>
    </row>
    <row r="250" spans="1:26" x14ac:dyDescent="0.3">
      <c r="A250" s="20">
        <v>78</v>
      </c>
      <c r="B250" s="5" t="s">
        <v>78</v>
      </c>
      <c r="C250" s="4"/>
      <c r="D250" s="4"/>
      <c r="E250" s="4"/>
      <c r="F250" s="31">
        <v>3496</v>
      </c>
      <c r="G250" s="31">
        <v>3459</v>
      </c>
      <c r="H250" s="31">
        <v>3698</v>
      </c>
      <c r="I250" s="31">
        <v>4722</v>
      </c>
      <c r="J250" s="31">
        <v>4590</v>
      </c>
      <c r="K250" s="31">
        <v>4106</v>
      </c>
      <c r="L250" s="31">
        <v>3894</v>
      </c>
      <c r="M250" s="31">
        <v>3807</v>
      </c>
      <c r="N250" s="31">
        <v>3373</v>
      </c>
      <c r="O250" s="67">
        <v>3656</v>
      </c>
      <c r="P250" s="67">
        <v>4619</v>
      </c>
      <c r="Q250" s="67">
        <v>2912</v>
      </c>
      <c r="R250" s="67">
        <v>3035</v>
      </c>
      <c r="S250" s="67">
        <v>3519</v>
      </c>
      <c r="T250" s="4"/>
      <c r="U250" s="4"/>
      <c r="V250" s="4"/>
      <c r="W250" s="4"/>
      <c r="X250" s="4"/>
      <c r="Y250" s="4"/>
      <c r="Z250" s="4"/>
    </row>
    <row r="251" spans="1:26" x14ac:dyDescent="0.3">
      <c r="A251" s="20">
        <v>79</v>
      </c>
      <c r="B251" s="5" t="s">
        <v>79</v>
      </c>
      <c r="C251" s="4"/>
      <c r="D251" s="4"/>
      <c r="E251" s="4"/>
      <c r="F251" s="31">
        <v>137</v>
      </c>
      <c r="G251" s="31">
        <v>88</v>
      </c>
      <c r="H251" s="31">
        <v>97</v>
      </c>
      <c r="I251" s="31">
        <v>128</v>
      </c>
      <c r="J251" s="31">
        <v>173</v>
      </c>
      <c r="K251" s="31">
        <v>171</v>
      </c>
      <c r="L251" s="31">
        <v>152</v>
      </c>
      <c r="M251" s="31">
        <v>136</v>
      </c>
      <c r="N251" s="31">
        <v>132</v>
      </c>
      <c r="O251" s="67">
        <v>108</v>
      </c>
      <c r="P251" s="67">
        <v>85</v>
      </c>
      <c r="Q251" s="67">
        <v>108</v>
      </c>
      <c r="R251" s="67">
        <v>153</v>
      </c>
      <c r="S251" s="67">
        <v>130</v>
      </c>
      <c r="T251" s="4"/>
      <c r="U251" s="4"/>
      <c r="V251" s="4"/>
      <c r="W251" s="4"/>
      <c r="X251" s="4"/>
      <c r="Y251" s="4"/>
      <c r="Z251" s="4"/>
    </row>
    <row r="252" spans="1:26" x14ac:dyDescent="0.3">
      <c r="A252" s="20">
        <v>80</v>
      </c>
      <c r="B252" s="1" t="s">
        <v>82</v>
      </c>
      <c r="C252" s="2"/>
      <c r="D252" s="2"/>
      <c r="E252" s="2"/>
      <c r="F252" s="31">
        <f t="shared" ref="F252:J252" si="44">SUM(F176,F179,F181:F182,F185:F186,F190,F192,F194,F198,F203,F205,F207:F208,F212,F214:F217,F221:F222,F224:F225,F229,F231,F236,F245:F246,F248:F250)</f>
        <v>107415</v>
      </c>
      <c r="G252" s="31">
        <f t="shared" si="44"/>
        <v>123093</v>
      </c>
      <c r="H252" s="31">
        <f t="shared" si="44"/>
        <v>129116</v>
      </c>
      <c r="I252" s="31">
        <f t="shared" si="44"/>
        <v>148073</v>
      </c>
      <c r="J252" s="31">
        <f t="shared" si="44"/>
        <v>154394</v>
      </c>
      <c r="K252" s="31">
        <f t="shared" ref="K252:Q252" si="45">SUM(K176,K179,K181:K182,K185:K186,K190,K192,K194,K198,K203,K205,K207:K208,K212,K214:K217,K221:K222,K224:K225,K229,K231,K236,K245:K246,K248:K250)</f>
        <v>144126</v>
      </c>
      <c r="L252" s="31">
        <f t="shared" si="45"/>
        <v>152908</v>
      </c>
      <c r="M252" s="31">
        <f t="shared" si="45"/>
        <v>152522</v>
      </c>
      <c r="N252" s="31">
        <f t="shared" si="45"/>
        <v>129415</v>
      </c>
      <c r="O252" s="31">
        <f t="shared" si="45"/>
        <v>156390</v>
      </c>
      <c r="P252" s="31">
        <f t="shared" si="45"/>
        <v>177197</v>
      </c>
      <c r="Q252" s="67">
        <f t="shared" si="45"/>
        <v>124331</v>
      </c>
      <c r="R252" s="67">
        <f t="shared" ref="R252:S252" si="46">SUM(R176,R179,R181:R182,R185:R186,R190,R192,R194,R198,R203,R205,R207:R208,R212,R214:R217,R221:R222,R224:R225,R229,R231,R236,R245:R246,R248:R250)</f>
        <v>108368</v>
      </c>
      <c r="S252" s="67">
        <f t="shared" si="46"/>
        <v>123075</v>
      </c>
      <c r="T252" s="2"/>
      <c r="U252" s="2"/>
      <c r="V252" s="2"/>
      <c r="W252" s="2"/>
      <c r="X252" s="2"/>
      <c r="Y252" s="2"/>
      <c r="Z252" s="2"/>
    </row>
    <row r="253" spans="1:26" x14ac:dyDescent="0.3">
      <c r="A253" s="20">
        <v>81</v>
      </c>
      <c r="B253" s="3" t="s">
        <v>0</v>
      </c>
      <c r="C253" s="4"/>
      <c r="D253" s="4"/>
      <c r="E253" s="4"/>
      <c r="F253" s="31">
        <f t="shared" ref="F253:K253" si="47">SUM(F173:F251)</f>
        <v>148287</v>
      </c>
      <c r="G253" s="31">
        <f t="shared" si="47"/>
        <v>159937</v>
      </c>
      <c r="H253" s="31">
        <f t="shared" si="47"/>
        <v>170383</v>
      </c>
      <c r="I253" s="31">
        <f t="shared" si="47"/>
        <v>189283</v>
      </c>
      <c r="J253" s="31">
        <f t="shared" si="47"/>
        <v>200108</v>
      </c>
      <c r="K253" s="31">
        <f t="shared" si="47"/>
        <v>188068</v>
      </c>
      <c r="L253" s="31">
        <f t="shared" ref="L253:Q253" si="48">SUM(L173:L251)</f>
        <v>194978</v>
      </c>
      <c r="M253" s="31">
        <f t="shared" si="48"/>
        <v>193975</v>
      </c>
      <c r="N253" s="31">
        <f t="shared" si="48"/>
        <v>163164</v>
      </c>
      <c r="O253" s="31">
        <f t="shared" si="48"/>
        <v>189930</v>
      </c>
      <c r="P253" s="31">
        <f t="shared" si="48"/>
        <v>216105</v>
      </c>
      <c r="Q253" s="67">
        <f t="shared" si="48"/>
        <v>152214</v>
      </c>
      <c r="R253" s="67">
        <f t="shared" ref="R253:S253" si="49">SUM(R173:R251)</f>
        <v>135744</v>
      </c>
      <c r="S253" s="67">
        <f t="shared" si="49"/>
        <v>153706</v>
      </c>
      <c r="T253" s="4"/>
      <c r="U253" s="4"/>
      <c r="V253" s="4"/>
      <c r="W253" s="4"/>
      <c r="X253" s="4"/>
      <c r="Y253" s="4"/>
      <c r="Z253" s="4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  <pageSetUpPr autoPageBreaks="0" fitToPage="1"/>
  </sheetPr>
  <dimension ref="A1:Z77"/>
  <sheetViews>
    <sheetView showGridLines="0" showRowColHeaders="0" tabSelected="1" zoomScale="80" zoomScaleNormal="80" workbookViewId="0">
      <pane ySplit="2" topLeftCell="A3" activePane="bottomLeft" state="frozen"/>
      <selection activeCell="B1" sqref="B1"/>
      <selection pane="bottomLeft" activeCell="R47" sqref="R47"/>
    </sheetView>
  </sheetViews>
  <sheetFormatPr defaultColWidth="9.109375" defaultRowHeight="14.4" x14ac:dyDescent="0.3"/>
  <cols>
    <col min="1" max="1" width="2.5546875" style="12" customWidth="1"/>
    <col min="2" max="2" width="7.33203125" style="9" customWidth="1"/>
    <col min="3" max="3" width="8.77734375" style="9" customWidth="1"/>
    <col min="4" max="4" width="3.77734375" style="9" customWidth="1"/>
    <col min="5" max="5" width="1.109375" style="9" customWidth="1"/>
    <col min="6" max="6" width="10" style="9" customWidth="1"/>
    <col min="7" max="11" width="9.109375" style="9"/>
    <col min="12" max="12" width="9.77734375" style="9" customWidth="1"/>
    <col min="13" max="14" width="9.109375" style="9"/>
    <col min="15" max="15" width="3.6640625" style="9" customWidth="1"/>
    <col min="16" max="16" width="7" style="9" customWidth="1"/>
    <col min="17" max="18" width="11" style="9" customWidth="1"/>
    <col min="19" max="19" width="6.77734375" style="9" customWidth="1"/>
    <col min="20" max="16384" width="9.109375" style="9"/>
  </cols>
  <sheetData>
    <row r="1" spans="1:26" ht="26.25" customHeight="1" x14ac:dyDescent="0.3">
      <c r="B1" s="89" t="s">
        <v>469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1:26" x14ac:dyDescent="0.3">
      <c r="B2" s="90" t="s">
        <v>83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6" customHeight="1" x14ac:dyDescent="0.3"/>
    <row r="4" spans="1:26" ht="16.5" customHeight="1" x14ac:dyDescent="0.3">
      <c r="B4" s="95" t="s">
        <v>446</v>
      </c>
      <c r="C4" s="95"/>
      <c r="D4" s="95"/>
      <c r="E4" s="95"/>
      <c r="F4" s="95"/>
      <c r="G4" s="95"/>
      <c r="P4" s="96" t="s">
        <v>447</v>
      </c>
      <c r="Q4" s="96"/>
      <c r="R4" s="96"/>
      <c r="S4" s="96"/>
      <c r="T4" s="96"/>
      <c r="U4" s="96"/>
    </row>
    <row r="5" spans="1:26" x14ac:dyDescent="0.3">
      <c r="B5" s="11"/>
      <c r="C5" s="14">
        <v>37</v>
      </c>
      <c r="D5" s="11"/>
      <c r="E5" s="11"/>
      <c r="F5" s="14">
        <v>57</v>
      </c>
      <c r="G5" s="11"/>
      <c r="H5" s="11"/>
      <c r="P5" s="39"/>
      <c r="Q5" s="91" t="str">
        <f>INDEX(Data!B4:B84,'Municipal Time Series'!C5)</f>
        <v xml:space="preserve">Latrobe </v>
      </c>
      <c r="R5" s="93" t="str">
        <f>INDEX(Data!B4:B84,'Municipal Time Series'!F5)</f>
        <v xml:space="preserve">Nillumbik </v>
      </c>
    </row>
    <row r="6" spans="1:26" x14ac:dyDescent="0.3">
      <c r="B6" s="40" t="str">
        <f>INDEX(Data!B4:B84,'Municipal Time Series'!C5)</f>
        <v xml:space="preserve">Latrobe </v>
      </c>
      <c r="F6" s="15" t="str">
        <f>INDEX(Data!B4:B84,'Municipal Time Series'!F5)</f>
        <v xml:space="preserve">Nillumbik </v>
      </c>
      <c r="P6" s="39"/>
      <c r="Q6" s="92"/>
      <c r="R6" s="94"/>
    </row>
    <row r="7" spans="1:26" x14ac:dyDescent="0.3">
      <c r="A7" s="13">
        <v>1</v>
      </c>
      <c r="B7" s="48">
        <v>2008</v>
      </c>
      <c r="C7" s="41">
        <f>VLOOKUP($C$5,Data!$A$4:$Z$84,2+$A7)</f>
        <v>7.4127946867195424</v>
      </c>
      <c r="F7" s="42">
        <f>VLOOKUP($F$5,Data!$A$4:$Z$84,2+$A7)</f>
        <v>1.7179987004548407</v>
      </c>
      <c r="N7" s="11"/>
      <c r="O7" s="11">
        <v>1</v>
      </c>
      <c r="P7" s="49">
        <v>2011</v>
      </c>
      <c r="Q7" s="43">
        <f>VLOOKUP($C$5,Data!$A$173:$Z$253,$O7+Data!$C$87-13)</f>
        <v>2888</v>
      </c>
      <c r="R7" s="44">
        <f>VLOOKUP($F$5,Data!$A$173:$Z$253,$O7+Data!$C$87-13)</f>
        <v>630</v>
      </c>
    </row>
    <row r="8" spans="1:26" x14ac:dyDescent="0.3">
      <c r="A8" s="13">
        <v>2</v>
      </c>
      <c r="B8" s="48">
        <v>2009</v>
      </c>
      <c r="C8" s="41">
        <f>VLOOKUP($C$5,Data!$A$4:$Z$84,2+$A8)</f>
        <v>6.1766439787769976</v>
      </c>
      <c r="F8" s="42">
        <f>VLOOKUP($F$5,Data!$A$4:$Z$84,2+$A8)</f>
        <v>1.7229111608050418</v>
      </c>
      <c r="N8" s="11"/>
      <c r="O8" s="11">
        <v>2</v>
      </c>
      <c r="P8" s="49">
        <v>2012</v>
      </c>
      <c r="Q8" s="43">
        <f>VLOOKUP($C$5,Data!$A$173:$Z$253,$O8+Data!$C$87-13)</f>
        <v>2627</v>
      </c>
      <c r="R8" s="44">
        <f>VLOOKUP($F$5,Data!$A$173:$Z$253,$O8+Data!$C$87-13)</f>
        <v>794</v>
      </c>
    </row>
    <row r="9" spans="1:26" x14ac:dyDescent="0.3">
      <c r="A9" s="13">
        <v>3</v>
      </c>
      <c r="B9" s="48">
        <v>2010</v>
      </c>
      <c r="C9" s="41">
        <f>VLOOKUP($C$5,Data!$A$4:$Z$84,2+$A9)</f>
        <v>6.5318097591105611</v>
      </c>
      <c r="F9" s="42">
        <f>VLOOKUP($F$5,Data!$A$4:$Z$84,2+$A9)</f>
        <v>1.7798013245033113</v>
      </c>
      <c r="N9" s="11"/>
      <c r="O9" s="11">
        <v>3</v>
      </c>
      <c r="P9" s="49">
        <v>2013</v>
      </c>
      <c r="Q9" s="43">
        <f>VLOOKUP($C$5,Data!$A$173:$Z$253,$O9+Data!$C$87-13)</f>
        <v>2215</v>
      </c>
      <c r="R9" s="44">
        <f>VLOOKUP($F$5,Data!$A$173:$Z$253,$O9+Data!$C$87-13)</f>
        <v>866</v>
      </c>
    </row>
    <row r="10" spans="1:26" x14ac:dyDescent="0.3">
      <c r="A10" s="13">
        <v>4</v>
      </c>
      <c r="B10" s="48">
        <v>2011</v>
      </c>
      <c r="C10" s="41">
        <f>VLOOKUP($C$5,Data!$A$4:$Z$84,2+$A10)</f>
        <v>6.7531687945882295</v>
      </c>
      <c r="F10" s="42">
        <f>VLOOKUP($F$5,Data!$A$4:$Z$84,2+$A10)</f>
        <v>1.6559855192994473</v>
      </c>
      <c r="N10" s="11"/>
      <c r="O10" s="11">
        <v>4</v>
      </c>
      <c r="P10" s="49">
        <v>2014</v>
      </c>
      <c r="Q10" s="43">
        <f>VLOOKUP($C$5,Data!$A$173:$Z$253,$O10+Data!$C$87-13)</f>
        <v>2667</v>
      </c>
      <c r="R10" s="44">
        <f>VLOOKUP($F$5,Data!$A$173:$Z$253,$O10+Data!$C$87-13)</f>
        <v>1079</v>
      </c>
    </row>
    <row r="11" spans="1:26" x14ac:dyDescent="0.3">
      <c r="A11" s="13">
        <v>5</v>
      </c>
      <c r="B11" s="48">
        <v>2012</v>
      </c>
      <c r="C11" s="41">
        <f>VLOOKUP($C$5,Data!$A$4:$Z$84,2+$A11)</f>
        <v>6.5569833073135593</v>
      </c>
      <c r="F11" s="42">
        <f>VLOOKUP($F$5,Data!$A$4:$Z$84,2+$A11)</f>
        <v>2.1857794371322572</v>
      </c>
      <c r="N11" s="11"/>
      <c r="O11" s="11">
        <v>5</v>
      </c>
      <c r="P11" s="49">
        <v>2015</v>
      </c>
      <c r="Q11" s="43">
        <f>VLOOKUP($C$5,Data!$A$173:$Z$253,$O11+Data!$C$87-13)</f>
        <v>2602</v>
      </c>
      <c r="R11" s="44">
        <f>VLOOKUP($F$5,Data!$A$173:$Z$253,$O11+Data!$C$87-13)</f>
        <v>1033</v>
      </c>
    </row>
    <row r="12" spans="1:26" x14ac:dyDescent="0.3">
      <c r="A12" s="13">
        <v>6</v>
      </c>
      <c r="B12" s="48">
        <v>2013</v>
      </c>
      <c r="C12" s="41">
        <f>VLOOKUP($C$5,Data!$A$4:$Z$84,2+$A12)</f>
        <v>5.8745096028103285</v>
      </c>
      <c r="F12" s="42">
        <f>VLOOKUP($F$5,Data!$A$4:$Z$84,2+$A12)</f>
        <v>2.3226761671216396</v>
      </c>
      <c r="N12" s="11"/>
      <c r="O12" s="11">
        <v>6</v>
      </c>
      <c r="P12" s="49">
        <v>2016</v>
      </c>
      <c r="Q12" s="43">
        <f>VLOOKUP($C$5,Data!$A$173:$Z$253,$O12+Data!$C$87-13)</f>
        <v>3864</v>
      </c>
      <c r="R12" s="44">
        <f>VLOOKUP($F$5,Data!$A$173:$Z$253,$O12+Data!$C$87-13)</f>
        <v>763</v>
      </c>
    </row>
    <row r="13" spans="1:26" x14ac:dyDescent="0.3">
      <c r="A13" s="13">
        <v>7</v>
      </c>
      <c r="B13" s="48">
        <v>2014</v>
      </c>
      <c r="C13" s="41">
        <f>VLOOKUP($C$5,Data!$A$4:$Z$84,2+$A13)</f>
        <v>7.5</v>
      </c>
      <c r="F13" s="42">
        <f>VLOOKUP($F$5,Data!$A$4:$Z$84,2+$A13)</f>
        <v>2.9</v>
      </c>
      <c r="N13" s="11"/>
      <c r="O13" s="11">
        <v>7</v>
      </c>
      <c r="P13" s="49">
        <v>2017</v>
      </c>
      <c r="Q13" s="43">
        <f>VLOOKUP($C$5,Data!$A$173:$Z$253,$O13+Data!$C$87-13)</f>
        <v>3647</v>
      </c>
      <c r="R13" s="44">
        <f>VLOOKUP($F$5,Data!$A$173:$Z$253,$O13+Data!$C$87-13)</f>
        <v>1022</v>
      </c>
    </row>
    <row r="14" spans="1:26" x14ac:dyDescent="0.3">
      <c r="A14" s="13">
        <v>8</v>
      </c>
      <c r="B14" s="48">
        <v>2015</v>
      </c>
      <c r="C14" s="41">
        <f>VLOOKUP($C$5,Data!$A$4:$Z$84,2+$A14)</f>
        <v>6.9</v>
      </c>
      <c r="F14" s="42">
        <f>VLOOKUP($F$5,Data!$A$4:$Z$84,2+$A14)</f>
        <v>2.7</v>
      </c>
      <c r="N14" s="11"/>
      <c r="O14" s="11">
        <v>8</v>
      </c>
      <c r="P14" s="49">
        <v>2018</v>
      </c>
      <c r="Q14" s="43">
        <f>VLOOKUP($C$5,Data!$A$173:$Z$253,$O14+Data!$C$87-13)</f>
        <v>3502</v>
      </c>
      <c r="R14" s="44">
        <f>VLOOKUP($F$5,Data!$A$173:$Z$253,$O14+Data!$C$87-13)</f>
        <v>824</v>
      </c>
    </row>
    <row r="15" spans="1:26" x14ac:dyDescent="0.3">
      <c r="A15" s="13">
        <v>9</v>
      </c>
      <c r="B15" s="48">
        <v>2016</v>
      </c>
      <c r="C15" s="52">
        <f>VLOOKUP($C$5,Data!$A$4:$Z$84,2+$A15)</f>
        <v>10.7</v>
      </c>
      <c r="F15" s="53">
        <f>VLOOKUP($F$5,Data!$A$4:$Z$84,2+$A15)</f>
        <v>2.1</v>
      </c>
      <c r="N15" s="11"/>
      <c r="O15" s="11">
        <v>9</v>
      </c>
      <c r="P15" s="49">
        <v>2019</v>
      </c>
      <c r="Q15" s="43">
        <f>VLOOKUP($C$5,Data!$A$173:$Z$253,$O15+Data!$C$87-13)</f>
        <v>2077</v>
      </c>
      <c r="R15" s="44">
        <f>VLOOKUP($F$5,Data!$A$173:$Z$253,$O15+Data!$C$87-13)</f>
        <v>742</v>
      </c>
    </row>
    <row r="16" spans="1:26" x14ac:dyDescent="0.3">
      <c r="A16" s="13">
        <v>10</v>
      </c>
      <c r="B16" s="48">
        <v>2017</v>
      </c>
      <c r="C16" s="52">
        <f>VLOOKUP($C$5,Data!$A$4:$Z$84,2+$A16)</f>
        <v>9.8000000000000007</v>
      </c>
      <c r="D16" s="11"/>
      <c r="E16" s="11"/>
      <c r="F16" s="53">
        <f>VLOOKUP($F$5,Data!$A$4:$Z$84,2+$A16)</f>
        <v>2.6</v>
      </c>
      <c r="N16" s="11"/>
      <c r="O16" s="11">
        <v>10</v>
      </c>
      <c r="P16" s="49">
        <v>2020</v>
      </c>
      <c r="Q16" s="43">
        <f>VLOOKUP($C$5,Data!$A$173:$Z$253,$O16+Data!$C$87-13)</f>
        <v>2162</v>
      </c>
      <c r="R16" s="44">
        <f>VLOOKUP($F$5,Data!$A$173:$Z$253,$O16+Data!$C$87-13)</f>
        <v>842</v>
      </c>
    </row>
    <row r="17" spans="1:26" x14ac:dyDescent="0.3">
      <c r="A17" s="13">
        <v>11</v>
      </c>
      <c r="B17" s="48">
        <v>2018</v>
      </c>
      <c r="C17" s="52">
        <f>VLOOKUP($C$5,Data!$A$4:$Z$84,2+$A17)</f>
        <v>9.5</v>
      </c>
      <c r="D17" s="11"/>
      <c r="E17" s="11"/>
      <c r="F17" s="53">
        <f>VLOOKUP($F$5,Data!$A$4:$Z$84,2+$A17)</f>
        <v>2</v>
      </c>
      <c r="N17" s="11"/>
      <c r="O17" s="11">
        <v>11</v>
      </c>
      <c r="P17" s="49">
        <v>2021</v>
      </c>
      <c r="Q17" s="43">
        <f>VLOOKUP($C$5,Data!$A$173:$Z$253,$O17+Data!$C$87-13)</f>
        <v>3021</v>
      </c>
      <c r="R17" s="44">
        <f>VLOOKUP($F$5,Data!$A$173:$Z$253,$O17+Data!$C$87-13)</f>
        <v>1308</v>
      </c>
      <c r="S17" s="11"/>
    </row>
    <row r="18" spans="1:26" x14ac:dyDescent="0.3">
      <c r="A18" s="13">
        <v>12</v>
      </c>
      <c r="B18" s="48">
        <v>2019</v>
      </c>
      <c r="C18" s="52">
        <f>VLOOKUP($C$5,Data!$A$4:$Z$84,2+$A18)</f>
        <v>5.5</v>
      </c>
      <c r="D18" s="11"/>
      <c r="E18" s="11"/>
      <c r="F18" s="53">
        <f>VLOOKUP($F$5,Data!$A$4:$Z$84,2+$A18)</f>
        <v>1.9</v>
      </c>
      <c r="N18" s="11"/>
      <c r="O18" s="11">
        <v>12</v>
      </c>
      <c r="P18" s="49">
        <v>2022</v>
      </c>
      <c r="Q18" s="43">
        <f>VLOOKUP($C$5,Data!$A$173:$Z$253,$O18+Data!$C$87-13)</f>
        <v>2346</v>
      </c>
      <c r="R18" s="44">
        <f>VLOOKUP($F$5,Data!$A$173:$Z$253,$O18+Data!$C$87-13)</f>
        <v>633</v>
      </c>
      <c r="S18" s="11"/>
    </row>
    <row r="19" spans="1:26" x14ac:dyDescent="0.3">
      <c r="A19" s="13">
        <v>13</v>
      </c>
      <c r="B19" s="48">
        <v>2020</v>
      </c>
      <c r="C19" s="52">
        <f>VLOOKUP($C$5,Data!$A$4:$Z$84,2+$A19)</f>
        <v>5.9</v>
      </c>
      <c r="D19" s="11"/>
      <c r="E19" s="11"/>
      <c r="F19" s="53">
        <f>VLOOKUP($F$5,Data!$A$4:$Z$84,2+$A19)</f>
        <v>2.2000000000000002</v>
      </c>
      <c r="N19" s="11"/>
      <c r="O19" s="11">
        <v>13</v>
      </c>
      <c r="P19" s="49">
        <v>2023</v>
      </c>
      <c r="Q19" s="43">
        <f>VLOOKUP($C$5,Data!$A$173:$Z$253,$O19+Data!$C$87-13)</f>
        <v>2233</v>
      </c>
      <c r="R19" s="44">
        <f>VLOOKUP($F$5,Data!$A$173:$Z$253,$O19+Data!$C$87-13)</f>
        <v>491</v>
      </c>
      <c r="S19" s="11"/>
    </row>
    <row r="20" spans="1:26" x14ac:dyDescent="0.3">
      <c r="A20" s="13">
        <v>14</v>
      </c>
      <c r="B20" s="48">
        <v>2021</v>
      </c>
      <c r="C20" s="52">
        <f>VLOOKUP($C$5,Data!$A$4:$Z$84,2+$A20)</f>
        <v>8.1999999999999993</v>
      </c>
      <c r="D20" s="11"/>
      <c r="E20" s="11"/>
      <c r="F20" s="53">
        <f>VLOOKUP($F$5,Data!$A$4:$Z$84,2+$A20)</f>
        <v>3.5</v>
      </c>
      <c r="N20" s="11"/>
      <c r="O20" s="11">
        <v>14</v>
      </c>
      <c r="P20" s="49">
        <v>2024</v>
      </c>
      <c r="Q20" s="43">
        <f>VLOOKUP($C$5,Data!$A$173:$Z$253,$O20+Data!$C$87-13)</f>
        <v>2366</v>
      </c>
      <c r="R20" s="44">
        <f>VLOOKUP($F$5,Data!$A$173:$Z$253,$O20+Data!$C$87-13)</f>
        <v>705</v>
      </c>
      <c r="S20" s="11"/>
    </row>
    <row r="21" spans="1:26" x14ac:dyDescent="0.3">
      <c r="A21" s="13">
        <v>15</v>
      </c>
      <c r="B21" s="48">
        <v>2022</v>
      </c>
      <c r="C21" s="52">
        <f>VLOOKUP($C$5,Data!$A$4:$Z$84,2+$A21)</f>
        <v>6.4</v>
      </c>
      <c r="D21" s="11"/>
      <c r="E21" s="11"/>
      <c r="F21" s="53">
        <f>VLOOKUP($F$5,Data!$A$4:$Z$84,2+$A21)</f>
        <v>1.7</v>
      </c>
      <c r="P21" s="26"/>
      <c r="Q21" s="79"/>
      <c r="R21" s="26"/>
      <c r="S21" s="11"/>
    </row>
    <row r="22" spans="1:26" x14ac:dyDescent="0.3">
      <c r="A22" s="13">
        <v>16</v>
      </c>
      <c r="B22" s="48">
        <v>2023</v>
      </c>
      <c r="C22" s="52">
        <f>VLOOKUP($C$5,Data!$A$4:$Z$84,2+$A22)</f>
        <v>5.5</v>
      </c>
      <c r="D22" s="11"/>
      <c r="E22" s="11"/>
      <c r="F22" s="53">
        <f>VLOOKUP($F$5,Data!$A$4:$Z$84,2+$A22)</f>
        <v>1.2</v>
      </c>
      <c r="P22"/>
      <c r="Q22" s="79"/>
      <c r="R22"/>
      <c r="S22" s="11"/>
    </row>
    <row r="23" spans="1:26" x14ac:dyDescent="0.3">
      <c r="A23" s="13">
        <v>17</v>
      </c>
      <c r="B23" s="48">
        <v>2024</v>
      </c>
      <c r="C23" s="52">
        <f>VLOOKUP($C$5,Data!$A$4:$Z$84,2+$A23)</f>
        <v>6</v>
      </c>
      <c r="D23" s="11"/>
      <c r="E23" s="11"/>
      <c r="F23" s="53">
        <f>VLOOKUP($F$5,Data!$A$4:$Z$84,2+$A23)</f>
        <v>1.8</v>
      </c>
      <c r="P23"/>
      <c r="Q23" s="79"/>
      <c r="R23"/>
      <c r="S23" s="11"/>
    </row>
    <row r="24" spans="1:26" x14ac:dyDescent="0.3">
      <c r="A24" s="13">
        <v>18</v>
      </c>
      <c r="B24" s="54">
        <v>2025</v>
      </c>
      <c r="C24" s="77">
        <f>VLOOKUP($C$5,Data!$A$4:$Z$84,2+$A24)</f>
        <v>0</v>
      </c>
      <c r="D24" s="26"/>
      <c r="E24" s="26"/>
      <c r="F24" s="77">
        <f>VLOOKUP($F$5,Data!$A$4:$Z$84,2+$A24)</f>
        <v>0</v>
      </c>
      <c r="P24"/>
      <c r="Q24" s="79"/>
      <c r="R24"/>
      <c r="S24" s="11"/>
    </row>
    <row r="25" spans="1:26" x14ac:dyDescent="0.3">
      <c r="A25" s="13">
        <v>19</v>
      </c>
      <c r="B25" s="54">
        <v>2026</v>
      </c>
      <c r="C25" s="77">
        <f>VLOOKUP($C$5,Data!$A$4:$Z$84,2+$A25)</f>
        <v>0</v>
      </c>
      <c r="D25" s="26"/>
      <c r="E25" s="26"/>
      <c r="F25" s="77">
        <f>VLOOKUP($F$5,Data!$A$4:$Z$84,2+$A25)</f>
        <v>0</v>
      </c>
      <c r="P25"/>
      <c r="Q25" s="79"/>
      <c r="R25"/>
      <c r="S25" s="11"/>
    </row>
    <row r="26" spans="1:26" x14ac:dyDescent="0.3">
      <c r="A26" s="13">
        <v>20</v>
      </c>
      <c r="B26" s="54">
        <v>2027</v>
      </c>
      <c r="C26" s="77">
        <f>VLOOKUP($C$5,Data!$A$4:$Z$84,2+$A26)</f>
        <v>0</v>
      </c>
      <c r="D26" s="26"/>
      <c r="E26" s="26"/>
      <c r="F26" s="77">
        <f>VLOOKUP($F$5,Data!$A$4:$Z$84,2+$A26)</f>
        <v>0</v>
      </c>
      <c r="P26"/>
      <c r="Q26" s="79"/>
      <c r="R26"/>
      <c r="S26" s="11"/>
    </row>
    <row r="27" spans="1:26" x14ac:dyDescent="0.3">
      <c r="A27" s="13">
        <v>21</v>
      </c>
      <c r="B27" s="54">
        <v>2028</v>
      </c>
      <c r="C27" s="77">
        <f>VLOOKUP($C$5,Data!$A$4:$Z$84,2+$A27)</f>
        <v>0</v>
      </c>
      <c r="D27" s="26"/>
      <c r="E27" s="26"/>
      <c r="F27" s="77">
        <f>VLOOKUP($F$5,Data!$A$4:$Z$84,2+$A27)</f>
        <v>0</v>
      </c>
      <c r="P27"/>
      <c r="Q27"/>
      <c r="R27"/>
      <c r="S27" s="11"/>
    </row>
    <row r="28" spans="1:26" x14ac:dyDescent="0.3">
      <c r="A28" s="13">
        <v>22</v>
      </c>
      <c r="B28" s="54">
        <v>2029</v>
      </c>
      <c r="C28" s="77">
        <f>VLOOKUP($C$5,Data!$A$4:$Z$84,2+$A28)</f>
        <v>0</v>
      </c>
      <c r="D28" s="26"/>
      <c r="E28" s="26"/>
      <c r="F28" s="77">
        <f>VLOOKUP($F$5,Data!$A$4:$Z$84,2+$A28)</f>
        <v>0</v>
      </c>
      <c r="P28"/>
      <c r="Q28"/>
      <c r="R28"/>
      <c r="S28" s="11"/>
    </row>
    <row r="29" spans="1:26" ht="15.6" x14ac:dyDescent="0.3">
      <c r="B29"/>
      <c r="C29"/>
      <c r="D29"/>
      <c r="E29"/>
      <c r="F29"/>
      <c r="I29" s="38" t="s">
        <v>84</v>
      </c>
      <c r="K29" s="100" t="str">
        <f>B6</f>
        <v xml:space="preserve">Latrobe </v>
      </c>
      <c r="L29" s="100"/>
      <c r="M29" s="101" t="str">
        <f>F6</f>
        <v xml:space="preserve">Nillumbik </v>
      </c>
      <c r="N29" s="101"/>
      <c r="P29"/>
      <c r="Q29"/>
      <c r="R29"/>
      <c r="U29" s="38" t="s">
        <v>84</v>
      </c>
      <c r="W29" s="105" t="str">
        <f>B6</f>
        <v xml:space="preserve">Latrobe </v>
      </c>
      <c r="X29" s="105"/>
      <c r="Y29" s="106" t="str">
        <f>F6</f>
        <v xml:space="preserve">Nillumbik </v>
      </c>
      <c r="Z29" s="106"/>
    </row>
    <row r="30" spans="1:26" ht="15.6" x14ac:dyDescent="0.3">
      <c r="B30"/>
      <c r="C30"/>
      <c r="D30"/>
      <c r="E30"/>
      <c r="F30"/>
      <c r="I30" s="99" t="s">
        <v>461</v>
      </c>
      <c r="J30" s="99"/>
      <c r="K30" s="97">
        <f>(C23-C18)/C18*100</f>
        <v>9.0909090909090917</v>
      </c>
      <c r="L30" s="97"/>
      <c r="M30" s="98">
        <f>(F23-F18)/F18*100</f>
        <v>-5.2631578947368354</v>
      </c>
      <c r="N30" s="98"/>
      <c r="P30"/>
      <c r="Q30"/>
      <c r="R30"/>
      <c r="U30" s="99" t="s">
        <v>461</v>
      </c>
      <c r="V30" s="99"/>
      <c r="W30" s="103">
        <f>(Q20-Q15)/Q15*100</f>
        <v>13.914299470389984</v>
      </c>
      <c r="X30" s="103"/>
      <c r="Y30" s="104">
        <f>(R20-R15)/R15*100</f>
        <v>-4.986522911051213</v>
      </c>
      <c r="Z30" s="104"/>
    </row>
    <row r="31" spans="1:26" ht="15.6" x14ac:dyDescent="0.3">
      <c r="B31"/>
      <c r="C31"/>
      <c r="D31"/>
      <c r="E31"/>
      <c r="F31"/>
      <c r="H31" s="19"/>
      <c r="I31" s="99" t="s">
        <v>85</v>
      </c>
      <c r="J31" s="99"/>
      <c r="K31" s="97">
        <f>(C23-C22)/C22*100</f>
        <v>9.0909090909090917</v>
      </c>
      <c r="L31" s="97"/>
      <c r="M31" s="98">
        <f>(F23-F22)/F22*100</f>
        <v>50.000000000000014</v>
      </c>
      <c r="N31" s="98"/>
      <c r="T31" s="19"/>
      <c r="U31" s="99" t="s">
        <v>85</v>
      </c>
      <c r="V31" s="99"/>
      <c r="W31" s="103">
        <f>(Q20-Q19)/Q19*100</f>
        <v>5.9561128526645764</v>
      </c>
      <c r="X31" s="103"/>
      <c r="Y31" s="104">
        <f>(R20-R19)/R19*100</f>
        <v>43.584521384928713</v>
      </c>
      <c r="Z31" s="104"/>
    </row>
    <row r="32" spans="1:26" ht="15.6" x14ac:dyDescent="0.3">
      <c r="B32"/>
      <c r="C32"/>
      <c r="D32"/>
      <c r="E32"/>
      <c r="F32"/>
      <c r="G32" s="102" t="s">
        <v>89</v>
      </c>
      <c r="H32" s="102"/>
      <c r="I32" s="102"/>
      <c r="J32" s="102"/>
      <c r="K32" s="45"/>
      <c r="L32" s="45"/>
      <c r="M32" s="46"/>
      <c r="N32" s="46"/>
      <c r="S32"/>
      <c r="T32" s="109" t="s">
        <v>448</v>
      </c>
      <c r="U32" s="109"/>
      <c r="V32" s="109"/>
      <c r="W32"/>
      <c r="X32"/>
      <c r="Y32"/>
      <c r="Z32"/>
    </row>
    <row r="33" spans="2:26" ht="15.6" x14ac:dyDescent="0.3">
      <c r="B33"/>
      <c r="C33"/>
      <c r="D33"/>
      <c r="E33"/>
      <c r="F33"/>
      <c r="G33" s="102"/>
      <c r="H33" s="102"/>
      <c r="I33" s="102"/>
      <c r="J33" s="102"/>
      <c r="K33" s="97">
        <f>IF(C5&gt;79,"NA",VLOOKUP(C5,Data!$A$89:$Z$167,Data!C87+1))</f>
        <v>4</v>
      </c>
      <c r="L33" s="97"/>
      <c r="M33" s="98">
        <f>IF(F5&gt;79,"NA",VLOOKUP(F5,Data!$A$89:$Z$167,Data!C87+1))</f>
        <v>70</v>
      </c>
      <c r="N33" s="98"/>
      <c r="S33"/>
      <c r="T33"/>
      <c r="U33" s="99" t="s">
        <v>461</v>
      </c>
      <c r="V33" s="99"/>
      <c r="W33" s="107">
        <f>Q20-Q15</f>
        <v>289</v>
      </c>
      <c r="X33" s="107"/>
      <c r="Y33" s="108">
        <f>R20-R15</f>
        <v>-37</v>
      </c>
      <c r="Z33" s="108"/>
    </row>
    <row r="34" spans="2:26" ht="15.6" x14ac:dyDescent="0.3">
      <c r="B34"/>
      <c r="C34"/>
      <c r="D34"/>
      <c r="E34"/>
      <c r="F34"/>
      <c r="U34" s="99" t="s">
        <v>85</v>
      </c>
      <c r="V34" s="99"/>
      <c r="W34" s="107">
        <f>Q20-Q19</f>
        <v>133</v>
      </c>
      <c r="X34" s="107"/>
      <c r="Y34" s="108">
        <f>R20-R19</f>
        <v>214</v>
      </c>
      <c r="Z34" s="108"/>
    </row>
    <row r="35" spans="2:26" x14ac:dyDescent="0.3">
      <c r="B35"/>
      <c r="C35"/>
      <c r="D35"/>
      <c r="E35"/>
      <c r="F35"/>
    </row>
    <row r="36" spans="2:26" x14ac:dyDescent="0.3">
      <c r="B36"/>
      <c r="C36"/>
      <c r="D36"/>
      <c r="E36"/>
      <c r="F36"/>
      <c r="G36" s="11"/>
    </row>
    <row r="37" spans="2:26" x14ac:dyDescent="0.3">
      <c r="B37"/>
      <c r="C37"/>
      <c r="D37"/>
      <c r="E37"/>
      <c r="F37"/>
    </row>
    <row r="38" spans="2:26" x14ac:dyDescent="0.3">
      <c r="B38"/>
      <c r="C38"/>
      <c r="D38"/>
      <c r="E38"/>
      <c r="F38"/>
    </row>
    <row r="39" spans="2:26" x14ac:dyDescent="0.3">
      <c r="B39"/>
      <c r="C39"/>
      <c r="D39"/>
      <c r="E39"/>
      <c r="F39"/>
    </row>
    <row r="40" spans="2:26" x14ac:dyDescent="0.3">
      <c r="B40"/>
      <c r="C40"/>
      <c r="D40"/>
      <c r="E40"/>
      <c r="F40"/>
    </row>
    <row r="41" spans="2:26" x14ac:dyDescent="0.3">
      <c r="B41"/>
      <c r="C41"/>
      <c r="D41"/>
      <c r="E41"/>
      <c r="F41"/>
    </row>
    <row r="42" spans="2:26" x14ac:dyDescent="0.3">
      <c r="B42"/>
      <c r="C42"/>
      <c r="D42"/>
      <c r="E42"/>
      <c r="F42"/>
    </row>
    <row r="43" spans="2:26" x14ac:dyDescent="0.3">
      <c r="B43"/>
      <c r="C43"/>
      <c r="D43"/>
      <c r="E43"/>
      <c r="F43"/>
    </row>
    <row r="44" spans="2:26" x14ac:dyDescent="0.3">
      <c r="B44"/>
      <c r="C44"/>
      <c r="D44"/>
      <c r="E44"/>
      <c r="F44"/>
    </row>
    <row r="45" spans="2:26" x14ac:dyDescent="0.3">
      <c r="B45"/>
      <c r="C45"/>
      <c r="D45"/>
      <c r="E45"/>
      <c r="F45"/>
    </row>
    <row r="46" spans="2:26" x14ac:dyDescent="0.3">
      <c r="B46"/>
      <c r="C46"/>
      <c r="D46"/>
      <c r="E46"/>
      <c r="F46"/>
    </row>
    <row r="47" spans="2:26" x14ac:dyDescent="0.3">
      <c r="B47"/>
      <c r="C47"/>
      <c r="D47"/>
      <c r="E47"/>
      <c r="F47"/>
    </row>
    <row r="48" spans="2:26" x14ac:dyDescent="0.3">
      <c r="B48"/>
      <c r="C48"/>
      <c r="D48"/>
      <c r="E48"/>
      <c r="F48"/>
    </row>
    <row r="49" spans="2:6" x14ac:dyDescent="0.3">
      <c r="B49"/>
      <c r="C49"/>
      <c r="D49"/>
      <c r="E49"/>
      <c r="F49"/>
    </row>
    <row r="50" spans="2:6" x14ac:dyDescent="0.3">
      <c r="B50"/>
      <c r="C50"/>
      <c r="D50"/>
      <c r="E50"/>
      <c r="F50"/>
    </row>
    <row r="51" spans="2:6" x14ac:dyDescent="0.3">
      <c r="B51"/>
      <c r="C51"/>
      <c r="D51"/>
      <c r="E51"/>
      <c r="F51"/>
    </row>
    <row r="52" spans="2:6" x14ac:dyDescent="0.3">
      <c r="B52"/>
      <c r="C52"/>
      <c r="D52"/>
      <c r="E52"/>
      <c r="F52"/>
    </row>
    <row r="53" spans="2:6" x14ac:dyDescent="0.3">
      <c r="B53" s="16">
        <v>43709</v>
      </c>
      <c r="C53" s="10" t="str">
        <f>VLOOKUP($C$5,Data!$A$4:$Z$84,2+$A53)</f>
        <v xml:space="preserve">Latrobe </v>
      </c>
      <c r="D53" s="11"/>
      <c r="E53" s="11"/>
      <c r="F53" s="10" t="str">
        <f>VLOOKUP($F$5,Data!$A$4:$Z$84,2+$A53)</f>
        <v xml:space="preserve">Nillumbik </v>
      </c>
    </row>
    <row r="54" spans="2:6" x14ac:dyDescent="0.3">
      <c r="B54" s="16">
        <v>43800</v>
      </c>
      <c r="C54" s="10" t="str">
        <f>VLOOKUP($C$5,Data!$A$4:$Z$84,2+$A54)</f>
        <v xml:space="preserve">Latrobe </v>
      </c>
      <c r="D54" s="11"/>
      <c r="E54" s="11"/>
      <c r="F54" s="10" t="str">
        <f>VLOOKUP($F$5,Data!$A$4:$Z$84,2+$A54)</f>
        <v xml:space="preserve">Nillumbik </v>
      </c>
    </row>
    <row r="55" spans="2:6" x14ac:dyDescent="0.3">
      <c r="B55" s="16">
        <v>43891</v>
      </c>
      <c r="C55" s="10" t="str">
        <f>VLOOKUP($C$5,Data!$A$4:$Z$84,2+$A55)</f>
        <v xml:space="preserve">Latrobe </v>
      </c>
      <c r="D55" s="11"/>
      <c r="E55" s="11"/>
      <c r="F55" s="10" t="str">
        <f>VLOOKUP($F$5,Data!$A$4:$Z$84,2+$A55)</f>
        <v xml:space="preserve">Nillumbik </v>
      </c>
    </row>
    <row r="56" spans="2:6" x14ac:dyDescent="0.3">
      <c r="B56" s="16">
        <v>43983</v>
      </c>
      <c r="C56" s="10" t="str">
        <f>VLOOKUP($C$5,Data!$A$4:$Z$84,2+$A56)</f>
        <v xml:space="preserve">Latrobe </v>
      </c>
      <c r="D56" s="11"/>
      <c r="E56" s="11"/>
      <c r="F56" s="10" t="str">
        <f>VLOOKUP($F$5,Data!$A$4:$Z$84,2+$A56)</f>
        <v xml:space="preserve">Nillumbik </v>
      </c>
    </row>
    <row r="57" spans="2:6" x14ac:dyDescent="0.3">
      <c r="B57" s="16">
        <v>44075</v>
      </c>
      <c r="C57" s="10" t="str">
        <f>VLOOKUP($C$5,Data!$A$4:$Z$84,2+$A57)</f>
        <v xml:space="preserve">Latrobe </v>
      </c>
      <c r="D57" s="11"/>
      <c r="E57" s="11"/>
      <c r="F57" s="10" t="str">
        <f>VLOOKUP($F$5,Data!$A$4:$Z$84,2+$A57)</f>
        <v xml:space="preserve">Nillumbik </v>
      </c>
    </row>
    <row r="58" spans="2:6" x14ac:dyDescent="0.3">
      <c r="B58" s="16">
        <v>44166</v>
      </c>
      <c r="C58" s="10" t="str">
        <f>VLOOKUP($C$5,Data!$A$4:$Z$84,2+$A58)</f>
        <v xml:space="preserve">Latrobe </v>
      </c>
      <c r="D58" s="11"/>
      <c r="E58" s="11"/>
      <c r="F58" s="10" t="str">
        <f>VLOOKUP($F$5,Data!$A$4:$Z$84,2+$A58)</f>
        <v xml:space="preserve">Nillumbik </v>
      </c>
    </row>
    <row r="59" spans="2:6" x14ac:dyDescent="0.3">
      <c r="B59" s="16">
        <v>44256</v>
      </c>
      <c r="C59" s="10" t="str">
        <f>VLOOKUP($C$5,Data!$A$4:$Z$84,2+$A59)</f>
        <v xml:space="preserve">Latrobe </v>
      </c>
      <c r="D59" s="11"/>
      <c r="E59" s="11"/>
      <c r="F59" s="10" t="str">
        <f>VLOOKUP($F$5,Data!$A$4:$Z$84,2+$A59)</f>
        <v xml:space="preserve">Nillumbik </v>
      </c>
    </row>
    <row r="60" spans="2:6" x14ac:dyDescent="0.3">
      <c r="B60" s="16">
        <v>44348</v>
      </c>
      <c r="C60" s="10" t="str">
        <f>VLOOKUP($C$5,Data!$A$4:$Z$84,2+$A60)</f>
        <v xml:space="preserve">Latrobe </v>
      </c>
      <c r="D60" s="11"/>
      <c r="E60" s="11"/>
      <c r="F60" s="10" t="str">
        <f>VLOOKUP($F$5,Data!$A$4:$Z$84,2+$A60)</f>
        <v xml:space="preserve">Nillumbik </v>
      </c>
    </row>
    <row r="61" spans="2:6" x14ac:dyDescent="0.3">
      <c r="B61" s="16">
        <v>44440</v>
      </c>
      <c r="C61" s="10" t="str">
        <f>VLOOKUP($C$5,Data!$A$4:$Z$84,2+$A61)</f>
        <v xml:space="preserve">Latrobe </v>
      </c>
      <c r="D61" s="11"/>
      <c r="E61" s="11"/>
      <c r="F61" s="10" t="str">
        <f>VLOOKUP($F$5,Data!$A$4:$Z$84,2+$A61)</f>
        <v xml:space="preserve">Nillumbik </v>
      </c>
    </row>
    <row r="62" spans="2:6" x14ac:dyDescent="0.3">
      <c r="B62" s="16">
        <v>44531</v>
      </c>
      <c r="C62" s="10" t="str">
        <f>VLOOKUP($C$5,Data!$A$4:$Z$84,2+$A62)</f>
        <v xml:space="preserve">Latrobe </v>
      </c>
      <c r="D62" s="11"/>
      <c r="E62" s="11"/>
      <c r="F62" s="10" t="str">
        <f>VLOOKUP($F$5,Data!$A$4:$Z$84,2+$A62)</f>
        <v xml:space="preserve">Nillumbik </v>
      </c>
    </row>
    <row r="63" spans="2:6" x14ac:dyDescent="0.3">
      <c r="B63" s="16">
        <v>44621</v>
      </c>
      <c r="C63" s="10" t="str">
        <f>VLOOKUP($C$5,Data!$A$4:$Z$84,2+$A63)</f>
        <v xml:space="preserve">Latrobe </v>
      </c>
      <c r="D63" s="11"/>
      <c r="E63" s="11"/>
      <c r="F63" s="10" t="str">
        <f>VLOOKUP($F$5,Data!$A$4:$Z$84,2+$A63)</f>
        <v xml:space="preserve">Nillumbik </v>
      </c>
    </row>
    <row r="64" spans="2:6" x14ac:dyDescent="0.3">
      <c r="B64" s="16">
        <v>44713</v>
      </c>
      <c r="C64" s="10" t="str">
        <f>VLOOKUP($C$5,Data!$A$4:$Z$84,2+$A64)</f>
        <v xml:space="preserve">Latrobe </v>
      </c>
      <c r="D64" s="11"/>
      <c r="E64" s="11"/>
      <c r="F64" s="10" t="str">
        <f>VLOOKUP($F$5,Data!$A$4:$Z$84,2+$A64)</f>
        <v xml:space="preserve">Nillumbik </v>
      </c>
    </row>
    <row r="65" spans="2:6" x14ac:dyDescent="0.3">
      <c r="B65" s="16">
        <v>44805</v>
      </c>
      <c r="C65" s="10" t="str">
        <f>VLOOKUP($C$5,Data!$A$4:$Z$84,2+$A65)</f>
        <v xml:space="preserve">Latrobe </v>
      </c>
      <c r="D65" s="11"/>
      <c r="E65" s="11"/>
      <c r="F65" s="10" t="str">
        <f>VLOOKUP($F$5,Data!$A$4:$Z$84,2+$A65)</f>
        <v xml:space="preserve">Nillumbik </v>
      </c>
    </row>
    <row r="66" spans="2:6" x14ac:dyDescent="0.3">
      <c r="B66" s="16">
        <v>44896</v>
      </c>
      <c r="C66" s="10" t="str">
        <f>VLOOKUP($C$5,Data!$A$4:$Z$84,2+$A66)</f>
        <v xml:space="preserve">Latrobe </v>
      </c>
      <c r="D66" s="11"/>
      <c r="E66" s="11"/>
      <c r="F66" s="10" t="str">
        <f>VLOOKUP($F$5,Data!$A$4:$Z$84,2+$A66)</f>
        <v xml:space="preserve">Nillumbik </v>
      </c>
    </row>
    <row r="67" spans="2:6" x14ac:dyDescent="0.3">
      <c r="B67" s="16">
        <v>44986</v>
      </c>
      <c r="C67" s="10" t="str">
        <f>VLOOKUP($C$5,Data!$A$4:$Z$84,2+$A67)</f>
        <v xml:space="preserve">Latrobe </v>
      </c>
      <c r="D67" s="11"/>
      <c r="E67" s="11"/>
      <c r="F67" s="10" t="str">
        <f>VLOOKUP($F$5,Data!$A$4:$Z$84,2+$A67)</f>
        <v xml:space="preserve">Nillumbik </v>
      </c>
    </row>
    <row r="68" spans="2:6" x14ac:dyDescent="0.3">
      <c r="B68" s="16">
        <v>45078</v>
      </c>
      <c r="C68" s="10" t="str">
        <f>VLOOKUP($C$5,Data!$A$4:$Z$84,2+$A68)</f>
        <v xml:space="preserve">Latrobe </v>
      </c>
      <c r="D68" s="11"/>
      <c r="E68" s="11"/>
      <c r="F68" s="10" t="str">
        <f>VLOOKUP($F$5,Data!$A$4:$Z$84,2+$A68)</f>
        <v xml:space="preserve">Nillumbik </v>
      </c>
    </row>
    <row r="69" spans="2:6" x14ac:dyDescent="0.3">
      <c r="B69" s="16">
        <v>45170</v>
      </c>
      <c r="C69" s="10" t="str">
        <f>VLOOKUP($C$5,Data!$A$4:$Z$84,2+$A69)</f>
        <v xml:space="preserve">Latrobe </v>
      </c>
      <c r="D69" s="11"/>
      <c r="E69" s="11"/>
      <c r="F69" s="10" t="str">
        <f>VLOOKUP($F$5,Data!$A$4:$Z$84,2+$A69)</f>
        <v xml:space="preserve">Nillumbik </v>
      </c>
    </row>
    <row r="70" spans="2:6" x14ac:dyDescent="0.3">
      <c r="B70" s="16">
        <v>45261</v>
      </c>
      <c r="C70" s="10" t="str">
        <f>VLOOKUP($C$5,Data!$A$4:$Z$84,2+$A70)</f>
        <v xml:space="preserve">Latrobe </v>
      </c>
      <c r="D70" s="11"/>
      <c r="E70" s="11"/>
      <c r="F70" s="10" t="str">
        <f>VLOOKUP($F$5,Data!$A$4:$Z$84,2+$A70)</f>
        <v xml:space="preserve">Nillumbik </v>
      </c>
    </row>
    <row r="71" spans="2:6" x14ac:dyDescent="0.3">
      <c r="B71" s="16">
        <v>45352</v>
      </c>
      <c r="C71" s="10" t="str">
        <f>VLOOKUP($C$5,Data!$A$4:$Z$84,2+$A71)</f>
        <v xml:space="preserve">Latrobe </v>
      </c>
      <c r="D71" s="11"/>
      <c r="E71" s="11"/>
      <c r="F71" s="10" t="str">
        <f>VLOOKUP($F$5,Data!$A$4:$Z$84,2+$A71)</f>
        <v xml:space="preserve">Nillumbik </v>
      </c>
    </row>
    <row r="72" spans="2:6" x14ac:dyDescent="0.3">
      <c r="B72" s="16">
        <v>45444</v>
      </c>
      <c r="C72" s="10" t="str">
        <f>VLOOKUP($C$5,Data!$A$4:$Z$84,2+$A72)</f>
        <v xml:space="preserve">Latrobe </v>
      </c>
      <c r="D72" s="11"/>
      <c r="E72" s="11"/>
      <c r="F72" s="10" t="str">
        <f>VLOOKUP($F$5,Data!$A$4:$Z$84,2+$A72)</f>
        <v xml:space="preserve">Nillumbik </v>
      </c>
    </row>
    <row r="73" spans="2:6" x14ac:dyDescent="0.3">
      <c r="B73" s="16">
        <v>45536</v>
      </c>
      <c r="C73" s="10" t="str">
        <f>VLOOKUP($C$5,Data!$A$4:$Z$84,2+$A73)</f>
        <v xml:space="preserve">Latrobe </v>
      </c>
      <c r="D73" s="11"/>
      <c r="E73" s="11"/>
      <c r="F73" s="10" t="str">
        <f>VLOOKUP($F$5,Data!$A$4:$Z$84,2+$A73)</f>
        <v xml:space="preserve">Nillumbik </v>
      </c>
    </row>
    <row r="74" spans="2:6" x14ac:dyDescent="0.3">
      <c r="B74" s="29">
        <v>45627</v>
      </c>
      <c r="C74" s="30" t="str">
        <f>VLOOKUP($C$5,Data!$A$4:$Z$84,2+$A74)</f>
        <v xml:space="preserve">Latrobe </v>
      </c>
      <c r="F74" s="30" t="str">
        <f>VLOOKUP($F$5,Data!$A$4:$Z$84,2+$A74)</f>
        <v xml:space="preserve">Nillumbik </v>
      </c>
    </row>
    <row r="75" spans="2:6" x14ac:dyDescent="0.3">
      <c r="B75" s="29">
        <v>45717</v>
      </c>
      <c r="C75" s="30" t="str">
        <f>VLOOKUP($C$5,Data!$A$4:$Z$84,2+$A75)</f>
        <v xml:space="preserve">Latrobe </v>
      </c>
      <c r="F75" s="30" t="str">
        <f>VLOOKUP($F$5,Data!$A$4:$Z$84,2+$A75)</f>
        <v xml:space="preserve">Nillumbik </v>
      </c>
    </row>
    <row r="76" spans="2:6" x14ac:dyDescent="0.3">
      <c r="B76" s="29">
        <v>45809</v>
      </c>
      <c r="C76" s="30" t="str">
        <f>VLOOKUP($C$5,Data!$A$4:$Z$84,2+$A76)</f>
        <v xml:space="preserve">Latrobe </v>
      </c>
      <c r="F76" s="30" t="str">
        <f>VLOOKUP($F$5,Data!$A$4:$Z$84,2+$A76)</f>
        <v xml:space="preserve">Nillumbik </v>
      </c>
    </row>
    <row r="77" spans="2:6" x14ac:dyDescent="0.3">
      <c r="B77" s="29">
        <v>45901</v>
      </c>
      <c r="C77" s="30" t="str">
        <f>VLOOKUP($C$5,Data!$A$4:$Z$84,2+$A77)</f>
        <v xml:space="preserve">Latrobe </v>
      </c>
      <c r="F77" s="30" t="str">
        <f>VLOOKUP($F$5,Data!$A$4:$Z$84,2+$A77)</f>
        <v xml:space="preserve">Nillumbik </v>
      </c>
    </row>
  </sheetData>
  <sheetProtection sheet="1" objects="1" scenarios="1"/>
  <mergeCells count="32">
    <mergeCell ref="U34:V34"/>
    <mergeCell ref="W34:X34"/>
    <mergeCell ref="Y34:Z34"/>
    <mergeCell ref="T32:V32"/>
    <mergeCell ref="U33:V33"/>
    <mergeCell ref="W33:X33"/>
    <mergeCell ref="Y33:Z33"/>
    <mergeCell ref="U31:V31"/>
    <mergeCell ref="W31:X31"/>
    <mergeCell ref="Y31:Z31"/>
    <mergeCell ref="W29:X29"/>
    <mergeCell ref="Y29:Z29"/>
    <mergeCell ref="U30:V30"/>
    <mergeCell ref="W30:X30"/>
    <mergeCell ref="Y30:Z30"/>
    <mergeCell ref="K33:L33"/>
    <mergeCell ref="M33:N33"/>
    <mergeCell ref="I30:J30"/>
    <mergeCell ref="I31:J31"/>
    <mergeCell ref="K29:L29"/>
    <mergeCell ref="K30:L30"/>
    <mergeCell ref="K31:L31"/>
    <mergeCell ref="M30:N30"/>
    <mergeCell ref="M31:N31"/>
    <mergeCell ref="M29:N29"/>
    <mergeCell ref="G32:J33"/>
    <mergeCell ref="B1:Z1"/>
    <mergeCell ref="B2:Z2"/>
    <mergeCell ref="Q5:Q6"/>
    <mergeCell ref="R5:R6"/>
    <mergeCell ref="B4:G4"/>
    <mergeCell ref="P4:U4"/>
  </mergeCells>
  <pageMargins left="0.39370078740157483" right="0.39370078740157483" top="0.39370078740157483" bottom="0.39370078740157483" header="0.31496062992125984" footer="0.31496062992125984"/>
  <pageSetup paperSize="9" scale="6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print="0" autoLine="0" autoPict="0">
                <anchor moveWithCells="1">
                  <from>
                    <xdr:col>0</xdr:col>
                    <xdr:colOff>403860</xdr:colOff>
                    <xdr:row>4</xdr:row>
                    <xdr:rowOff>15240</xdr:rowOff>
                  </from>
                  <to>
                    <xdr:col>3</xdr:col>
                    <xdr:colOff>182880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print="0" autoLine="0" autoPict="0">
                <anchor moveWithCells="1">
                  <from>
                    <xdr:col>5</xdr:col>
                    <xdr:colOff>38100</xdr:colOff>
                    <xdr:row>4</xdr:row>
                    <xdr:rowOff>22860</xdr:rowOff>
                  </from>
                  <to>
                    <xdr:col>6</xdr:col>
                    <xdr:colOff>601980</xdr:colOff>
                    <xdr:row>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A1:V86"/>
  <sheetViews>
    <sheetView showGridLines="0" showRowColHeaders="0" zoomScale="90" zoomScaleNormal="90"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Q41" sqref="Q41"/>
    </sheetView>
  </sheetViews>
  <sheetFormatPr defaultRowHeight="14.4" x14ac:dyDescent="0.3"/>
  <cols>
    <col min="1" max="1" width="2.6640625" customWidth="1"/>
    <col min="2" max="2" width="2.21875" customWidth="1"/>
    <col min="3" max="3" width="19.77734375" customWidth="1"/>
    <col min="4" max="4" width="11.6640625" style="20" customWidth="1"/>
    <col min="5" max="5" width="9.109375" style="24"/>
    <col min="6" max="6" width="9.109375" style="20"/>
    <col min="19" max="24" width="9.109375"/>
  </cols>
  <sheetData>
    <row r="1" spans="1:22" ht="23.4" x14ac:dyDescent="0.3">
      <c r="B1" s="110" t="s">
        <v>470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S1" s="26" t="s">
        <v>443</v>
      </c>
      <c r="T1" s="26"/>
    </row>
    <row r="2" spans="1:22" ht="23.4" x14ac:dyDescent="0.45">
      <c r="C2" s="25" t="s">
        <v>93</v>
      </c>
      <c r="D2" s="25"/>
      <c r="E2" s="25"/>
      <c r="F2" s="25"/>
      <c r="H2" s="35" t="s">
        <v>445</v>
      </c>
      <c r="I2" s="36"/>
      <c r="J2" s="37"/>
      <c r="K2" s="37"/>
      <c r="L2" s="51">
        <v>1</v>
      </c>
      <c r="M2" s="35" t="s">
        <v>94</v>
      </c>
      <c r="N2" s="25"/>
      <c r="O2" s="51">
        <v>17</v>
      </c>
      <c r="S2" s="26" t="s">
        <v>444</v>
      </c>
      <c r="T2" s="26"/>
      <c r="U2" s="78"/>
    </row>
    <row r="3" spans="1:22" x14ac:dyDescent="0.3">
      <c r="B3" s="111" t="str">
        <f>IF(L2=1,CONCATENATE("Estimated unemployment rates by municipality: ",INDEX(U3:U19,O2)),CONCATENATE("Estimated number of unemployed persons by municipality: ",INDEX(U3:U19,O2)))</f>
        <v>Estimated unemployment rates by municipality: 2024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S3" s="26"/>
      <c r="T3" s="26"/>
      <c r="U3" s="50">
        <v>2008</v>
      </c>
    </row>
    <row r="4" spans="1:22" x14ac:dyDescent="0.3">
      <c r="T4" s="26"/>
      <c r="U4" s="50">
        <v>2009</v>
      </c>
      <c r="V4" s="26"/>
    </row>
    <row r="5" spans="1:22" x14ac:dyDescent="0.3">
      <c r="A5" s="26"/>
      <c r="B5" s="26"/>
      <c r="C5" s="26"/>
      <c r="D5" s="68" t="s">
        <v>90</v>
      </c>
      <c r="E5" s="69" t="s">
        <v>91</v>
      </c>
      <c r="F5" s="68" t="s">
        <v>92</v>
      </c>
      <c r="G5" s="68"/>
      <c r="H5" s="26"/>
      <c r="I5" s="26"/>
      <c r="J5" s="26"/>
      <c r="T5" s="26"/>
      <c r="U5" s="50">
        <v>2010</v>
      </c>
      <c r="V5" s="26"/>
    </row>
    <row r="6" spans="1:22" x14ac:dyDescent="0.3">
      <c r="A6" s="26"/>
      <c r="B6" s="70">
        <v>1</v>
      </c>
      <c r="C6" s="71" t="s">
        <v>1</v>
      </c>
      <c r="D6" s="68">
        <f>IF($L$2=1,VLOOKUP(B6,Data!$A$4:$Z$83,$O$2+2),VLOOKUP(B6,Data!$A$173:$Z$253,$O$2+2))</f>
        <v>1.8</v>
      </c>
      <c r="E6" s="69">
        <f>D6+0.00001*B6</f>
        <v>1.8000100000000001</v>
      </c>
      <c r="F6" s="68">
        <f>RANK(E6,E$6:E$84)</f>
        <v>71</v>
      </c>
      <c r="G6" s="72" t="str">
        <f>VLOOKUP(MATCH(B6,F$6:F$86,0),B$6:F$86,2)</f>
        <v xml:space="preserve">Central Goldfields </v>
      </c>
      <c r="H6" s="72">
        <f>VLOOKUP(MATCH(B6,F$6:F$86,0),B$6:F$86,3)</f>
        <v>9</v>
      </c>
      <c r="I6" s="26"/>
      <c r="J6" s="26"/>
      <c r="T6" s="26"/>
      <c r="U6" s="50">
        <v>2011</v>
      </c>
      <c r="V6" s="26"/>
    </row>
    <row r="7" spans="1:22" x14ac:dyDescent="0.3">
      <c r="A7" s="26"/>
      <c r="B7" s="70">
        <v>2</v>
      </c>
      <c r="C7" s="71" t="s">
        <v>2</v>
      </c>
      <c r="D7" s="68">
        <f>IF($L$2=1,VLOOKUP(B7,Data!$A$4:$Z$83,$O$2+2),VLOOKUP(B7,Data!$A$173:$Z$253,$O$2+2))</f>
        <v>4.4000000000000004</v>
      </c>
      <c r="E7" s="69">
        <f t="shared" ref="E7:E70" si="0">D7+0.00001*B7</f>
        <v>4.4000200000000005</v>
      </c>
      <c r="F7" s="68">
        <f t="shared" ref="F7:F70" si="1">RANK(E7,E$6:E$84)</f>
        <v>17</v>
      </c>
      <c r="G7" s="72" t="str">
        <f t="shared" ref="G7:G70" si="2">VLOOKUP(MATCH(B7,F$6:F$86,0),B$6:F$86,2)</f>
        <v xml:space="preserve">Hume </v>
      </c>
      <c r="H7" s="72">
        <f t="shared" ref="H7:H70" si="3">VLOOKUP(MATCH(B7,F$6:F$86,0),B$6:F$86,3)</f>
        <v>7.2</v>
      </c>
      <c r="I7" s="26"/>
      <c r="J7" s="26"/>
      <c r="T7" s="26"/>
      <c r="U7" s="50">
        <v>2012</v>
      </c>
      <c r="V7" s="26"/>
    </row>
    <row r="8" spans="1:22" x14ac:dyDescent="0.3">
      <c r="A8" s="26"/>
      <c r="B8" s="70">
        <v>3</v>
      </c>
      <c r="C8" s="71" t="s">
        <v>3</v>
      </c>
      <c r="D8" s="68">
        <f>IF($L$2=1,VLOOKUP(B8,Data!$A$4:$Z$83,$O$2+2),VLOOKUP(B8,Data!$A$173:$Z$253,$O$2+2))</f>
        <v>4.7</v>
      </c>
      <c r="E8" s="69">
        <f t="shared" si="0"/>
        <v>4.7000299999999999</v>
      </c>
      <c r="F8" s="68">
        <f t="shared" si="1"/>
        <v>13</v>
      </c>
      <c r="G8" s="72" t="str">
        <f t="shared" si="2"/>
        <v xml:space="preserve">Greater Dandenong </v>
      </c>
      <c r="H8" s="72">
        <f t="shared" si="3"/>
        <v>6.4</v>
      </c>
      <c r="I8" s="26"/>
      <c r="J8" s="26"/>
      <c r="T8" s="26"/>
      <c r="U8" s="50">
        <v>2013</v>
      </c>
      <c r="V8" s="26"/>
    </row>
    <row r="9" spans="1:22" x14ac:dyDescent="0.3">
      <c r="A9" s="26"/>
      <c r="B9" s="70">
        <v>4</v>
      </c>
      <c r="C9" s="71" t="s">
        <v>4</v>
      </c>
      <c r="D9" s="68">
        <f>IF($L$2=1,VLOOKUP(B9,Data!$A$4:$Z$83,$O$2+2),VLOOKUP(B9,Data!$A$173:$Z$253,$O$2+2))</f>
        <v>3.2</v>
      </c>
      <c r="E9" s="69">
        <f t="shared" si="0"/>
        <v>3.20004</v>
      </c>
      <c r="F9" s="68">
        <f t="shared" si="1"/>
        <v>44</v>
      </c>
      <c r="G9" s="72" t="str">
        <f t="shared" si="2"/>
        <v xml:space="preserve">Latrobe </v>
      </c>
      <c r="H9" s="72">
        <f t="shared" si="3"/>
        <v>6</v>
      </c>
      <c r="I9" s="26"/>
      <c r="J9" s="26"/>
      <c r="T9" s="26"/>
      <c r="U9" s="50">
        <v>2014</v>
      </c>
      <c r="V9" s="26"/>
    </row>
    <row r="10" spans="1:22" x14ac:dyDescent="0.3">
      <c r="A10" s="26"/>
      <c r="B10" s="70">
        <v>5</v>
      </c>
      <c r="C10" s="71" t="s">
        <v>5</v>
      </c>
      <c r="D10" s="68">
        <f>IF($L$2=1,VLOOKUP(B10,Data!$A$4:$Z$83,$O$2+2),VLOOKUP(B10,Data!$A$173:$Z$253,$O$2+2))</f>
        <v>3.3</v>
      </c>
      <c r="E10" s="69">
        <f t="shared" si="0"/>
        <v>3.3000499999999997</v>
      </c>
      <c r="F10" s="68">
        <f t="shared" si="1"/>
        <v>42</v>
      </c>
      <c r="G10" s="72" t="str">
        <f t="shared" si="2"/>
        <v xml:space="preserve">Brimbank </v>
      </c>
      <c r="H10" s="72">
        <f t="shared" si="3"/>
        <v>5.9</v>
      </c>
      <c r="I10" s="26"/>
      <c r="J10" s="26"/>
      <c r="T10" s="26"/>
      <c r="U10" s="50">
        <v>2015</v>
      </c>
      <c r="V10" s="26"/>
    </row>
    <row r="11" spans="1:22" x14ac:dyDescent="0.3">
      <c r="A11" s="26"/>
      <c r="B11" s="70">
        <v>6</v>
      </c>
      <c r="C11" s="71" t="s">
        <v>6</v>
      </c>
      <c r="D11" s="68">
        <f>IF($L$2=1,VLOOKUP(B11,Data!$A$4:$Z$83,$O$2+2),VLOOKUP(B11,Data!$A$173:$Z$253,$O$2+2))</f>
        <v>2.6</v>
      </c>
      <c r="E11" s="69">
        <f t="shared" si="0"/>
        <v>2.60006</v>
      </c>
      <c r="F11" s="68">
        <f t="shared" si="1"/>
        <v>58</v>
      </c>
      <c r="G11" s="72" t="str">
        <f t="shared" si="2"/>
        <v xml:space="preserve">Pyrenees </v>
      </c>
      <c r="H11" s="72">
        <f t="shared" si="3"/>
        <v>5.3</v>
      </c>
      <c r="I11" s="26"/>
      <c r="J11" s="26"/>
      <c r="T11" s="26"/>
      <c r="U11" s="50">
        <v>2016</v>
      </c>
      <c r="V11" s="26"/>
    </row>
    <row r="12" spans="1:22" x14ac:dyDescent="0.3">
      <c r="A12" s="26"/>
      <c r="B12" s="70">
        <v>7</v>
      </c>
      <c r="C12" s="71" t="s">
        <v>7</v>
      </c>
      <c r="D12" s="68">
        <f>IF($L$2=1,VLOOKUP(B12,Data!$A$4:$Z$83,$O$2+2),VLOOKUP(B12,Data!$A$173:$Z$253,$O$2+2))</f>
        <v>2.1</v>
      </c>
      <c r="E12" s="69">
        <f t="shared" si="0"/>
        <v>2.1000700000000001</v>
      </c>
      <c r="F12" s="68">
        <f t="shared" si="1"/>
        <v>65</v>
      </c>
      <c r="G12" s="72" t="str">
        <f t="shared" si="2"/>
        <v xml:space="preserve">Melton </v>
      </c>
      <c r="H12" s="72">
        <f t="shared" si="3"/>
        <v>5.2</v>
      </c>
      <c r="I12" s="26"/>
      <c r="J12" s="26"/>
      <c r="T12" s="26"/>
      <c r="U12" s="50">
        <v>2017</v>
      </c>
      <c r="V12" s="26"/>
    </row>
    <row r="13" spans="1:22" x14ac:dyDescent="0.3">
      <c r="A13" s="26"/>
      <c r="B13" s="70">
        <v>8</v>
      </c>
      <c r="C13" s="71" t="s">
        <v>8</v>
      </c>
      <c r="D13" s="68">
        <f>IF($L$2=1,VLOOKUP(B13,Data!$A$4:$Z$83,$O$2+2),VLOOKUP(B13,Data!$A$173:$Z$253,$O$2+2))</f>
        <v>4.2</v>
      </c>
      <c r="E13" s="69">
        <f t="shared" si="0"/>
        <v>4.2000799999999998</v>
      </c>
      <c r="F13" s="68">
        <f t="shared" si="1"/>
        <v>21</v>
      </c>
      <c r="G13" s="72" t="str">
        <f t="shared" si="2"/>
        <v xml:space="preserve">Darebin </v>
      </c>
      <c r="H13" s="72">
        <f t="shared" si="3"/>
        <v>5.0999999999999996</v>
      </c>
      <c r="I13" s="26"/>
      <c r="J13" s="26"/>
      <c r="T13" s="26"/>
      <c r="U13" s="50">
        <v>2018</v>
      </c>
      <c r="V13" s="26"/>
    </row>
    <row r="14" spans="1:22" x14ac:dyDescent="0.3">
      <c r="A14" s="26"/>
      <c r="B14" s="70">
        <v>9</v>
      </c>
      <c r="C14" s="71" t="s">
        <v>9</v>
      </c>
      <c r="D14" s="68">
        <f>IF($L$2=1,VLOOKUP(B14,Data!$A$4:$Z$83,$O$2+2),VLOOKUP(B14,Data!$A$173:$Z$253,$O$2+2))</f>
        <v>3.1</v>
      </c>
      <c r="E14" s="69">
        <f t="shared" si="0"/>
        <v>3.1000900000000002</v>
      </c>
      <c r="F14" s="68">
        <f t="shared" si="1"/>
        <v>46</v>
      </c>
      <c r="G14" s="72" t="str">
        <f t="shared" si="2"/>
        <v xml:space="preserve">Whittlesea </v>
      </c>
      <c r="H14" s="72">
        <f t="shared" si="3"/>
        <v>5</v>
      </c>
      <c r="I14" s="26"/>
      <c r="J14" s="26"/>
      <c r="T14" s="26"/>
      <c r="U14" s="50">
        <v>2019</v>
      </c>
      <c r="V14" s="26"/>
    </row>
    <row r="15" spans="1:22" x14ac:dyDescent="0.3">
      <c r="A15" s="26"/>
      <c r="B15" s="70">
        <v>10</v>
      </c>
      <c r="C15" s="71" t="s">
        <v>10</v>
      </c>
      <c r="D15" s="68">
        <f>IF($L$2=1,VLOOKUP(B15,Data!$A$4:$Z$83,$O$2+2),VLOOKUP(B15,Data!$A$173:$Z$253,$O$2+2))</f>
        <v>5.9</v>
      </c>
      <c r="E15" s="69">
        <f t="shared" si="0"/>
        <v>5.9001000000000001</v>
      </c>
      <c r="F15" s="68">
        <f t="shared" si="1"/>
        <v>5</v>
      </c>
      <c r="G15" s="72" t="str">
        <f t="shared" si="2"/>
        <v xml:space="preserve">East Gippsland </v>
      </c>
      <c r="H15" s="72">
        <f t="shared" si="3"/>
        <v>5</v>
      </c>
      <c r="I15" s="26"/>
      <c r="J15" s="26"/>
      <c r="T15" s="26" t="s">
        <v>88</v>
      </c>
      <c r="U15" s="50">
        <v>2020</v>
      </c>
      <c r="V15" s="26"/>
    </row>
    <row r="16" spans="1:22" x14ac:dyDescent="0.3">
      <c r="A16" s="26"/>
      <c r="B16" s="70">
        <v>11</v>
      </c>
      <c r="C16" s="71" t="s">
        <v>11</v>
      </c>
      <c r="D16" s="68">
        <f>IF($L$2=1,VLOOKUP(B16,Data!$A$4:$Z$83,$O$2+2),VLOOKUP(B16,Data!$A$173:$Z$253,$O$2+2))</f>
        <v>2.9</v>
      </c>
      <c r="E16" s="69">
        <f t="shared" si="0"/>
        <v>2.9001099999999997</v>
      </c>
      <c r="F16" s="68">
        <f t="shared" si="1"/>
        <v>53</v>
      </c>
      <c r="G16" s="72" t="str">
        <f t="shared" si="2"/>
        <v xml:space="preserve">Yarra </v>
      </c>
      <c r="H16" s="72">
        <f t="shared" si="3"/>
        <v>4.8</v>
      </c>
      <c r="I16" s="26"/>
      <c r="J16" s="26"/>
      <c r="T16" s="26"/>
      <c r="U16" s="50">
        <v>2021</v>
      </c>
      <c r="V16" s="26"/>
    </row>
    <row r="17" spans="1:22" x14ac:dyDescent="0.3">
      <c r="A17" s="26"/>
      <c r="B17" s="70">
        <v>12</v>
      </c>
      <c r="C17" s="71" t="s">
        <v>12</v>
      </c>
      <c r="D17" s="68">
        <f>IF($L$2=1,VLOOKUP(B17,Data!$A$4:$Z$83,$O$2+2),VLOOKUP(B17,Data!$A$173:$Z$253,$O$2+2))</f>
        <v>1.3</v>
      </c>
      <c r="E17" s="69">
        <f t="shared" si="0"/>
        <v>1.3001199999999999</v>
      </c>
      <c r="F17" s="68">
        <f t="shared" si="1"/>
        <v>79</v>
      </c>
      <c r="G17" s="72" t="str">
        <f t="shared" si="2"/>
        <v xml:space="preserve">Moreland </v>
      </c>
      <c r="H17" s="72">
        <f t="shared" si="3"/>
        <v>4.8</v>
      </c>
      <c r="I17" s="26"/>
      <c r="J17" s="26"/>
      <c r="T17" s="26"/>
      <c r="U17" s="50">
        <v>2022</v>
      </c>
      <c r="V17" s="26"/>
    </row>
    <row r="18" spans="1:22" x14ac:dyDescent="0.3">
      <c r="A18" s="26"/>
      <c r="B18" s="70">
        <v>13</v>
      </c>
      <c r="C18" s="71" t="s">
        <v>13</v>
      </c>
      <c r="D18" s="68">
        <f>IF($L$2=1,VLOOKUP(B18,Data!$A$4:$Z$83,$O$2+2),VLOOKUP(B18,Data!$A$173:$Z$253,$O$2+2))</f>
        <v>3.5</v>
      </c>
      <c r="E18" s="69">
        <f t="shared" si="0"/>
        <v>3.50013</v>
      </c>
      <c r="F18" s="68">
        <f t="shared" si="1"/>
        <v>39</v>
      </c>
      <c r="G18" s="72" t="str">
        <f t="shared" si="2"/>
        <v xml:space="preserve">Ballarat </v>
      </c>
      <c r="H18" s="72">
        <f t="shared" si="3"/>
        <v>4.7</v>
      </c>
      <c r="I18" s="26"/>
      <c r="J18" s="26"/>
      <c r="T18" s="26"/>
      <c r="U18" s="50">
        <v>2023</v>
      </c>
      <c r="V18" s="26"/>
    </row>
    <row r="19" spans="1:22" x14ac:dyDescent="0.3">
      <c r="A19" s="26"/>
      <c r="B19" s="70">
        <v>14</v>
      </c>
      <c r="C19" s="71" t="s">
        <v>14</v>
      </c>
      <c r="D19" s="68">
        <f>IF($L$2=1,VLOOKUP(B19,Data!$A$4:$Z$83,$O$2+2),VLOOKUP(B19,Data!$A$173:$Z$253,$O$2+2))</f>
        <v>4.5999999999999996</v>
      </c>
      <c r="E19" s="69">
        <f t="shared" si="0"/>
        <v>4.6001399999999997</v>
      </c>
      <c r="F19" s="68">
        <f t="shared" si="1"/>
        <v>14</v>
      </c>
      <c r="G19" s="72" t="str">
        <f t="shared" si="2"/>
        <v xml:space="preserve">Casey </v>
      </c>
      <c r="H19" s="72">
        <f t="shared" si="3"/>
        <v>4.5999999999999996</v>
      </c>
      <c r="I19" s="26"/>
      <c r="J19" s="26"/>
      <c r="T19" s="26"/>
      <c r="U19" s="50">
        <v>2024</v>
      </c>
      <c r="V19" s="26"/>
    </row>
    <row r="20" spans="1:22" x14ac:dyDescent="0.3">
      <c r="A20" s="26"/>
      <c r="B20" s="70">
        <v>15</v>
      </c>
      <c r="C20" s="71" t="s">
        <v>15</v>
      </c>
      <c r="D20" s="68">
        <f>IF($L$2=1,VLOOKUP(B20,Data!$A$4:$Z$83,$O$2+2),VLOOKUP(B20,Data!$A$173:$Z$253,$O$2+2))</f>
        <v>9</v>
      </c>
      <c r="E20" s="69">
        <f t="shared" si="0"/>
        <v>9.0001499999999997</v>
      </c>
      <c r="F20" s="68">
        <f t="shared" si="1"/>
        <v>1</v>
      </c>
      <c r="G20" s="72" t="str">
        <f t="shared" si="2"/>
        <v xml:space="preserve">Wyndham </v>
      </c>
      <c r="H20" s="72">
        <f t="shared" si="3"/>
        <v>4.4000000000000004</v>
      </c>
      <c r="I20" s="26"/>
      <c r="J20" s="26"/>
      <c r="T20" s="26"/>
      <c r="U20" s="50">
        <v>2025</v>
      </c>
      <c r="V20" s="26"/>
    </row>
    <row r="21" spans="1:22" x14ac:dyDescent="0.3">
      <c r="A21" s="26"/>
      <c r="B21" s="70">
        <v>16</v>
      </c>
      <c r="C21" s="71" t="s">
        <v>16</v>
      </c>
      <c r="D21" s="68">
        <f>IF($L$2=1,VLOOKUP(B21,Data!$A$4:$Z$83,$O$2+2),VLOOKUP(B21,Data!$A$173:$Z$253,$O$2+2))</f>
        <v>1.9</v>
      </c>
      <c r="E21" s="69">
        <f t="shared" si="0"/>
        <v>1.9001599999999998</v>
      </c>
      <c r="F21" s="68">
        <f t="shared" si="1"/>
        <v>69</v>
      </c>
      <c r="G21" s="72" t="str">
        <f t="shared" si="2"/>
        <v xml:space="preserve">Mitchell </v>
      </c>
      <c r="H21" s="72">
        <f t="shared" si="3"/>
        <v>4.4000000000000004</v>
      </c>
      <c r="I21" s="26"/>
      <c r="J21" s="26"/>
      <c r="T21" s="26"/>
      <c r="U21" s="50">
        <v>2026</v>
      </c>
      <c r="V21" s="26"/>
    </row>
    <row r="22" spans="1:22" x14ac:dyDescent="0.3">
      <c r="A22" s="26"/>
      <c r="B22" s="70">
        <v>17</v>
      </c>
      <c r="C22" s="71" t="s">
        <v>17</v>
      </c>
      <c r="D22" s="68">
        <f>IF($L$2=1,VLOOKUP(B22,Data!$A$4:$Z$83,$O$2+2),VLOOKUP(B22,Data!$A$173:$Z$253,$O$2+2))</f>
        <v>1.6</v>
      </c>
      <c r="E22" s="69">
        <f t="shared" si="0"/>
        <v>1.6001700000000001</v>
      </c>
      <c r="F22" s="68">
        <f t="shared" si="1"/>
        <v>73</v>
      </c>
      <c r="G22" s="72" t="str">
        <f t="shared" si="2"/>
        <v xml:space="preserve">Ararat </v>
      </c>
      <c r="H22" s="72">
        <f t="shared" si="3"/>
        <v>4.4000000000000004</v>
      </c>
      <c r="I22" s="26"/>
      <c r="J22" s="26"/>
      <c r="T22" s="26"/>
      <c r="U22" s="50">
        <v>2027</v>
      </c>
      <c r="V22" s="26"/>
    </row>
    <row r="23" spans="1:22" x14ac:dyDescent="0.3">
      <c r="A23" s="26"/>
      <c r="B23" s="70">
        <v>18</v>
      </c>
      <c r="C23" s="71" t="s">
        <v>18</v>
      </c>
      <c r="D23" s="68">
        <f>IF($L$2=1,VLOOKUP(B23,Data!$A$4:$Z$83,$O$2+2),VLOOKUP(B23,Data!$A$173:$Z$253,$O$2+2))</f>
        <v>5.0999999999999996</v>
      </c>
      <c r="E23" s="69">
        <f t="shared" si="0"/>
        <v>5.1001799999999999</v>
      </c>
      <c r="F23" s="68">
        <f t="shared" si="1"/>
        <v>8</v>
      </c>
      <c r="G23" s="72" t="str">
        <f t="shared" si="2"/>
        <v xml:space="preserve">Whitehorse </v>
      </c>
      <c r="H23" s="72">
        <f t="shared" si="3"/>
        <v>4.3</v>
      </c>
      <c r="I23" s="26"/>
      <c r="J23" s="26"/>
      <c r="T23" s="26"/>
      <c r="U23" s="50">
        <v>2028</v>
      </c>
      <c r="V23" s="26"/>
    </row>
    <row r="24" spans="1:22" x14ac:dyDescent="0.3">
      <c r="A24" s="26"/>
      <c r="B24" s="70">
        <v>19</v>
      </c>
      <c r="C24" s="71" t="s">
        <v>19</v>
      </c>
      <c r="D24" s="68">
        <f>IF($L$2=1,VLOOKUP(B24,Data!$A$4:$Z$83,$O$2+2),VLOOKUP(B24,Data!$A$173:$Z$253,$O$2+2))</f>
        <v>5</v>
      </c>
      <c r="E24" s="69">
        <f t="shared" si="0"/>
        <v>5.0001899999999999</v>
      </c>
      <c r="F24" s="68">
        <f t="shared" si="1"/>
        <v>10</v>
      </c>
      <c r="G24" s="72" t="str">
        <f t="shared" si="2"/>
        <v xml:space="preserve">Port Phillip </v>
      </c>
      <c r="H24" s="72">
        <f t="shared" si="3"/>
        <v>4.3</v>
      </c>
      <c r="I24" s="26"/>
      <c r="J24" s="26"/>
      <c r="T24" s="26"/>
      <c r="U24" s="50">
        <v>2029</v>
      </c>
      <c r="V24" s="26"/>
    </row>
    <row r="25" spans="1:22" x14ac:dyDescent="0.3">
      <c r="A25" s="26"/>
      <c r="B25" s="70">
        <v>20</v>
      </c>
      <c r="C25" s="71" t="s">
        <v>20</v>
      </c>
      <c r="D25" s="68">
        <f>IF($L$2=1,VLOOKUP(B25,Data!$A$4:$Z$83,$O$2+2),VLOOKUP(B25,Data!$A$173:$Z$253,$O$2+2))</f>
        <v>4</v>
      </c>
      <c r="E25" s="69">
        <f t="shared" si="0"/>
        <v>4.0002000000000004</v>
      </c>
      <c r="F25" s="68">
        <f t="shared" si="1"/>
        <v>31</v>
      </c>
      <c r="G25" s="72" t="str">
        <f t="shared" si="2"/>
        <v xml:space="preserve">Melbourne </v>
      </c>
      <c r="H25" s="72">
        <f t="shared" si="3"/>
        <v>4.2</v>
      </c>
      <c r="I25" s="26"/>
      <c r="J25" s="26"/>
      <c r="T25" s="26"/>
      <c r="U25" s="80"/>
      <c r="V25" s="26"/>
    </row>
    <row r="26" spans="1:22" x14ac:dyDescent="0.3">
      <c r="A26" s="26"/>
      <c r="B26" s="70">
        <v>21</v>
      </c>
      <c r="C26" s="71" t="s">
        <v>21</v>
      </c>
      <c r="D26" s="68">
        <f>IF($L$2=1,VLOOKUP(B26,Data!$A$4:$Z$83,$O$2+2),VLOOKUP(B26,Data!$A$173:$Z$253,$O$2+2))</f>
        <v>3.3</v>
      </c>
      <c r="E26" s="69">
        <f t="shared" si="0"/>
        <v>3.3002099999999999</v>
      </c>
      <c r="F26" s="68">
        <f t="shared" si="1"/>
        <v>41</v>
      </c>
      <c r="G26" s="72" t="str">
        <f t="shared" si="2"/>
        <v xml:space="preserve">Benalla </v>
      </c>
      <c r="H26" s="72">
        <f t="shared" si="3"/>
        <v>4.2</v>
      </c>
      <c r="I26" s="26"/>
      <c r="J26" s="26"/>
      <c r="U26" s="47"/>
    </row>
    <row r="27" spans="1:22" x14ac:dyDescent="0.3">
      <c r="A27" s="26"/>
      <c r="B27" s="70">
        <v>22</v>
      </c>
      <c r="C27" s="71" t="s">
        <v>22</v>
      </c>
      <c r="D27" s="68">
        <f>IF($L$2=1,VLOOKUP(B27,Data!$A$4:$Z$83,$O$2+2),VLOOKUP(B27,Data!$A$173:$Z$253,$O$2+2))</f>
        <v>2.8</v>
      </c>
      <c r="E27" s="69">
        <f t="shared" si="0"/>
        <v>2.8002199999999999</v>
      </c>
      <c r="F27" s="68">
        <f t="shared" si="1"/>
        <v>56</v>
      </c>
      <c r="G27" s="72" t="str">
        <f t="shared" si="2"/>
        <v xml:space="preserve">Yarriambiack </v>
      </c>
      <c r="H27" s="72">
        <f t="shared" si="3"/>
        <v>4.0999999999999996</v>
      </c>
      <c r="I27" s="26"/>
      <c r="J27" s="26"/>
      <c r="U27" s="47"/>
    </row>
    <row r="28" spans="1:22" x14ac:dyDescent="0.3">
      <c r="A28" s="26"/>
      <c r="B28" s="70">
        <v>23</v>
      </c>
      <c r="C28" s="71" t="s">
        <v>23</v>
      </c>
      <c r="D28" s="68">
        <f>IF($L$2=1,VLOOKUP(B28,Data!$A$4:$Z$83,$O$2+2),VLOOKUP(B28,Data!$A$173:$Z$253,$O$2+2))</f>
        <v>2.9</v>
      </c>
      <c r="E28" s="69">
        <f t="shared" si="0"/>
        <v>2.9002300000000001</v>
      </c>
      <c r="F28" s="68">
        <f t="shared" si="1"/>
        <v>52</v>
      </c>
      <c r="G28" s="72" t="str">
        <f t="shared" si="2"/>
        <v xml:space="preserve">Mildura </v>
      </c>
      <c r="H28" s="72">
        <f t="shared" si="3"/>
        <v>4.0999999999999996</v>
      </c>
      <c r="I28" s="26"/>
      <c r="J28" s="26"/>
      <c r="U28" s="47"/>
    </row>
    <row r="29" spans="1:22" x14ac:dyDescent="0.3">
      <c r="A29" s="26"/>
      <c r="B29" s="70">
        <v>24</v>
      </c>
      <c r="C29" s="71" t="s">
        <v>24</v>
      </c>
      <c r="D29" s="68">
        <f>IF($L$2=1,VLOOKUP(B29,Data!$A$4:$Z$83,$O$2+2),VLOOKUP(B29,Data!$A$173:$Z$253,$O$2+2))</f>
        <v>2.8</v>
      </c>
      <c r="E29" s="69">
        <f t="shared" si="0"/>
        <v>2.8002399999999996</v>
      </c>
      <c r="F29" s="68">
        <f t="shared" si="1"/>
        <v>55</v>
      </c>
      <c r="G29" s="72" t="str">
        <f t="shared" si="2"/>
        <v xml:space="preserve">Manningham </v>
      </c>
      <c r="H29" s="72">
        <f t="shared" si="3"/>
        <v>4.0999999999999996</v>
      </c>
      <c r="I29" s="26"/>
      <c r="J29" s="26"/>
      <c r="U29" s="47"/>
    </row>
    <row r="30" spans="1:22" x14ac:dyDescent="0.3">
      <c r="A30" s="26"/>
      <c r="B30" s="70">
        <v>25</v>
      </c>
      <c r="C30" s="71" t="s">
        <v>25</v>
      </c>
      <c r="D30" s="68">
        <f>IF($L$2=1,VLOOKUP(B30,Data!$A$4:$Z$83,$O$2+2),VLOOKUP(B30,Data!$A$173:$Z$253,$O$2+2))</f>
        <v>3.1</v>
      </c>
      <c r="E30" s="69">
        <f t="shared" si="0"/>
        <v>3.10025</v>
      </c>
      <c r="F30" s="68">
        <f t="shared" si="1"/>
        <v>45</v>
      </c>
      <c r="G30" s="72" t="str">
        <f t="shared" si="2"/>
        <v xml:space="preserve">Greater Geelong </v>
      </c>
      <c r="H30" s="72">
        <f t="shared" si="3"/>
        <v>4.0999999999999996</v>
      </c>
      <c r="I30" s="26"/>
      <c r="J30" s="26"/>
      <c r="U30" s="47"/>
    </row>
    <row r="31" spans="1:22" x14ac:dyDescent="0.3">
      <c r="A31" s="26"/>
      <c r="B31" s="70">
        <v>26</v>
      </c>
      <c r="C31" s="71" t="s">
        <v>26</v>
      </c>
      <c r="D31" s="68">
        <f>IF($L$2=1,VLOOKUP(B31,Data!$A$4:$Z$83,$O$2+2),VLOOKUP(B31,Data!$A$173:$Z$253,$O$2+2))</f>
        <v>6.4</v>
      </c>
      <c r="E31" s="69">
        <f t="shared" si="0"/>
        <v>6.4002600000000003</v>
      </c>
      <c r="F31" s="68">
        <f t="shared" si="1"/>
        <v>3</v>
      </c>
      <c r="G31" s="72" t="str">
        <f t="shared" si="2"/>
        <v xml:space="preserve">Wodonga </v>
      </c>
      <c r="H31" s="72">
        <f t="shared" si="3"/>
        <v>4</v>
      </c>
      <c r="I31" s="26"/>
      <c r="J31" s="26"/>
      <c r="U31" s="47"/>
    </row>
    <row r="32" spans="1:22" x14ac:dyDescent="0.3">
      <c r="A32" s="26"/>
      <c r="B32" s="70">
        <v>27</v>
      </c>
      <c r="C32" s="71" t="s">
        <v>27</v>
      </c>
      <c r="D32" s="68">
        <f>IF($L$2=1,VLOOKUP(B32,Data!$A$4:$Z$83,$O$2+2),VLOOKUP(B32,Data!$A$173:$Z$253,$O$2+2))</f>
        <v>4.0999999999999996</v>
      </c>
      <c r="E32" s="69">
        <f t="shared" si="0"/>
        <v>4.1002700000000001</v>
      </c>
      <c r="F32" s="68">
        <f t="shared" si="1"/>
        <v>25</v>
      </c>
      <c r="G32" s="72" t="str">
        <f t="shared" si="2"/>
        <v xml:space="preserve">Northern Grampians </v>
      </c>
      <c r="H32" s="72">
        <f t="shared" si="3"/>
        <v>4</v>
      </c>
      <c r="I32" s="26"/>
      <c r="J32" s="26"/>
      <c r="U32" s="47"/>
    </row>
    <row r="33" spans="1:21" x14ac:dyDescent="0.3">
      <c r="A33" s="26"/>
      <c r="B33" s="70">
        <v>28</v>
      </c>
      <c r="C33" s="71" t="s">
        <v>28</v>
      </c>
      <c r="D33" s="68">
        <f>IF($L$2=1,VLOOKUP(B33,Data!$A$4:$Z$83,$O$2+2),VLOOKUP(B33,Data!$A$173:$Z$253,$O$2+2))</f>
        <v>2</v>
      </c>
      <c r="E33" s="69">
        <f t="shared" si="0"/>
        <v>2.0002800000000001</v>
      </c>
      <c r="F33" s="68">
        <f t="shared" si="1"/>
        <v>68</v>
      </c>
      <c r="G33" s="72" t="str">
        <f t="shared" si="2"/>
        <v xml:space="preserve">Maribyrnong </v>
      </c>
      <c r="H33" s="72">
        <f t="shared" si="3"/>
        <v>4</v>
      </c>
      <c r="I33" s="26"/>
      <c r="J33" s="26"/>
      <c r="U33" s="47"/>
    </row>
    <row r="34" spans="1:21" x14ac:dyDescent="0.3">
      <c r="A34" s="26"/>
      <c r="B34" s="70">
        <v>29</v>
      </c>
      <c r="C34" s="71" t="s">
        <v>29</v>
      </c>
      <c r="D34" s="68">
        <f>IF($L$2=1,VLOOKUP(B34,Data!$A$4:$Z$83,$O$2+2),VLOOKUP(B34,Data!$A$173:$Z$253,$O$2+2))</f>
        <v>3</v>
      </c>
      <c r="E34" s="69">
        <f t="shared" si="0"/>
        <v>3.0002900000000001</v>
      </c>
      <c r="F34" s="68">
        <f t="shared" si="1"/>
        <v>48</v>
      </c>
      <c r="G34" s="72" t="str">
        <f t="shared" si="2"/>
        <v xml:space="preserve">Loddon </v>
      </c>
      <c r="H34" s="72">
        <f t="shared" si="3"/>
        <v>4</v>
      </c>
      <c r="I34" s="26"/>
      <c r="J34" s="26"/>
      <c r="U34" s="47"/>
    </row>
    <row r="35" spans="1:21" x14ac:dyDescent="0.3">
      <c r="A35" s="26"/>
      <c r="B35" s="70">
        <v>30</v>
      </c>
      <c r="C35" s="71" t="s">
        <v>30</v>
      </c>
      <c r="D35" s="68">
        <f>IF($L$2=1,VLOOKUP(B35,Data!$A$4:$Z$83,$O$2+2),VLOOKUP(B35,Data!$A$173:$Z$253,$O$2+2))</f>
        <v>3.7</v>
      </c>
      <c r="E35" s="69">
        <f t="shared" si="0"/>
        <v>3.7003000000000004</v>
      </c>
      <c r="F35" s="68">
        <f t="shared" si="1"/>
        <v>36</v>
      </c>
      <c r="G35" s="72" t="str">
        <f t="shared" si="2"/>
        <v xml:space="preserve">Knox </v>
      </c>
      <c r="H35" s="72">
        <f t="shared" si="3"/>
        <v>4</v>
      </c>
      <c r="I35" s="26"/>
      <c r="J35" s="26"/>
      <c r="U35" s="47"/>
    </row>
    <row r="36" spans="1:21" x14ac:dyDescent="0.3">
      <c r="A36" s="26"/>
      <c r="B36" s="70">
        <v>31</v>
      </c>
      <c r="C36" s="71" t="s">
        <v>31</v>
      </c>
      <c r="D36" s="68">
        <f>IF($L$2=1,VLOOKUP(B36,Data!$A$4:$Z$83,$O$2+2),VLOOKUP(B36,Data!$A$173:$Z$253,$O$2+2))</f>
        <v>2.8</v>
      </c>
      <c r="E36" s="69">
        <f t="shared" si="0"/>
        <v>2.8003099999999996</v>
      </c>
      <c r="F36" s="68">
        <f t="shared" si="1"/>
        <v>54</v>
      </c>
      <c r="G36" s="72" t="str">
        <f t="shared" si="2"/>
        <v xml:space="preserve">Frankston </v>
      </c>
      <c r="H36" s="72">
        <f t="shared" si="3"/>
        <v>4</v>
      </c>
      <c r="I36" s="26"/>
      <c r="J36" s="26"/>
      <c r="U36" s="47"/>
    </row>
    <row r="37" spans="1:21" x14ac:dyDescent="0.3">
      <c r="A37" s="26"/>
      <c r="B37" s="70">
        <v>32</v>
      </c>
      <c r="C37" s="71" t="s">
        <v>32</v>
      </c>
      <c r="D37" s="68">
        <f>IF($L$2=1,VLOOKUP(B37,Data!$A$4:$Z$83,$O$2+2),VLOOKUP(B37,Data!$A$173:$Z$253,$O$2+2))</f>
        <v>2.9</v>
      </c>
      <c r="E37" s="69">
        <f t="shared" si="0"/>
        <v>2.9003199999999998</v>
      </c>
      <c r="F37" s="68">
        <f t="shared" si="1"/>
        <v>51</v>
      </c>
      <c r="G37" s="72" t="str">
        <f t="shared" si="2"/>
        <v xml:space="preserve">Yarra Ranges </v>
      </c>
      <c r="H37" s="72">
        <f t="shared" si="3"/>
        <v>3.9</v>
      </c>
      <c r="I37" s="26"/>
      <c r="J37" s="26"/>
      <c r="U37" s="47"/>
    </row>
    <row r="38" spans="1:21" x14ac:dyDescent="0.3">
      <c r="A38" s="26"/>
      <c r="B38" s="70">
        <v>33</v>
      </c>
      <c r="C38" s="71" t="s">
        <v>33</v>
      </c>
      <c r="D38" s="68">
        <f>IF($L$2=1,VLOOKUP(B38,Data!$A$4:$Z$83,$O$2+2),VLOOKUP(B38,Data!$A$173:$Z$253,$O$2+2))</f>
        <v>7.2</v>
      </c>
      <c r="E38" s="69">
        <f t="shared" si="0"/>
        <v>7.2003300000000001</v>
      </c>
      <c r="F38" s="68">
        <f t="shared" si="1"/>
        <v>2</v>
      </c>
      <c r="G38" s="72" t="str">
        <f t="shared" si="2"/>
        <v xml:space="preserve">Wellington </v>
      </c>
      <c r="H38" s="72">
        <f t="shared" si="3"/>
        <v>3.9</v>
      </c>
      <c r="I38" s="26"/>
      <c r="J38" s="26"/>
      <c r="U38" s="47"/>
    </row>
    <row r="39" spans="1:21" x14ac:dyDescent="0.3">
      <c r="A39" s="26"/>
      <c r="B39" s="70">
        <v>34</v>
      </c>
      <c r="C39" s="71" t="s">
        <v>34</v>
      </c>
      <c r="D39" s="68">
        <f>IF($L$2=1,VLOOKUP(B39,Data!$A$4:$Z$83,$O$2+2),VLOOKUP(B39,Data!$A$173:$Z$253,$O$2+2))</f>
        <v>2.1</v>
      </c>
      <c r="E39" s="69">
        <f t="shared" si="0"/>
        <v>2.1003400000000001</v>
      </c>
      <c r="F39" s="68">
        <f t="shared" si="1"/>
        <v>64</v>
      </c>
      <c r="G39" s="72" t="str">
        <f t="shared" si="2"/>
        <v xml:space="preserve">Moonee Valley </v>
      </c>
      <c r="H39" s="72">
        <f t="shared" si="3"/>
        <v>3.9</v>
      </c>
      <c r="I39" s="26"/>
      <c r="J39" s="26"/>
      <c r="U39" s="47"/>
    </row>
    <row r="40" spans="1:21" x14ac:dyDescent="0.3">
      <c r="A40" s="26"/>
      <c r="B40" s="70">
        <v>35</v>
      </c>
      <c r="C40" s="71" t="s">
        <v>35</v>
      </c>
      <c r="D40" s="68">
        <f>IF($L$2=1,VLOOKUP(B40,Data!$A$4:$Z$83,$O$2+2),VLOOKUP(B40,Data!$A$173:$Z$253,$O$2+2))</f>
        <v>3.3</v>
      </c>
      <c r="E40" s="69">
        <f t="shared" si="0"/>
        <v>3.3003499999999999</v>
      </c>
      <c r="F40" s="68">
        <f t="shared" si="1"/>
        <v>40</v>
      </c>
      <c r="G40" s="72" t="str">
        <f t="shared" si="2"/>
        <v xml:space="preserve">Maroondah </v>
      </c>
      <c r="H40" s="72">
        <f t="shared" si="3"/>
        <v>3.9</v>
      </c>
      <c r="I40" s="26"/>
      <c r="J40" s="26"/>
      <c r="U40" s="47"/>
    </row>
    <row r="41" spans="1:21" x14ac:dyDescent="0.3">
      <c r="A41" s="26"/>
      <c r="B41" s="70">
        <v>36</v>
      </c>
      <c r="C41" s="71" t="s">
        <v>36</v>
      </c>
      <c r="D41" s="68">
        <f>IF($L$2=1,VLOOKUP(B41,Data!$A$4:$Z$83,$O$2+2),VLOOKUP(B41,Data!$A$173:$Z$253,$O$2+2))</f>
        <v>4</v>
      </c>
      <c r="E41" s="69">
        <f t="shared" si="0"/>
        <v>4.0003599999999997</v>
      </c>
      <c r="F41" s="68">
        <f t="shared" si="1"/>
        <v>30</v>
      </c>
      <c r="G41" s="72" t="str">
        <f t="shared" si="2"/>
        <v xml:space="preserve">Hindmarsh </v>
      </c>
      <c r="H41" s="72">
        <f t="shared" si="3"/>
        <v>3.7</v>
      </c>
      <c r="I41" s="26"/>
      <c r="J41" s="26"/>
      <c r="U41" s="47"/>
    </row>
    <row r="42" spans="1:21" x14ac:dyDescent="0.3">
      <c r="A42" s="26"/>
      <c r="B42" s="70">
        <v>37</v>
      </c>
      <c r="C42" s="71" t="s">
        <v>37</v>
      </c>
      <c r="D42" s="68">
        <f>IF($L$2=1,VLOOKUP(B42,Data!$A$4:$Z$83,$O$2+2),VLOOKUP(B42,Data!$A$173:$Z$253,$O$2+2))</f>
        <v>6</v>
      </c>
      <c r="E42" s="69">
        <f t="shared" si="0"/>
        <v>6.0003700000000002</v>
      </c>
      <c r="F42" s="68">
        <f t="shared" si="1"/>
        <v>4</v>
      </c>
      <c r="G42" s="72" t="str">
        <f t="shared" si="2"/>
        <v xml:space="preserve">Wangaratta </v>
      </c>
      <c r="H42" s="72">
        <f t="shared" si="3"/>
        <v>3.5</v>
      </c>
      <c r="I42" s="26"/>
      <c r="J42" s="26"/>
      <c r="U42" s="47"/>
    </row>
    <row r="43" spans="1:21" x14ac:dyDescent="0.3">
      <c r="A43" s="26"/>
      <c r="B43" s="70">
        <v>38</v>
      </c>
      <c r="C43" s="71" t="s">
        <v>38</v>
      </c>
      <c r="D43" s="68">
        <f>IF($L$2=1,VLOOKUP(B43,Data!$A$4:$Z$83,$O$2+2),VLOOKUP(B43,Data!$A$173:$Z$253,$O$2+2))</f>
        <v>4</v>
      </c>
      <c r="E43" s="69">
        <f t="shared" si="0"/>
        <v>4.0003799999999998</v>
      </c>
      <c r="F43" s="68">
        <f t="shared" si="1"/>
        <v>29</v>
      </c>
      <c r="G43" s="72" t="str">
        <f t="shared" si="2"/>
        <v xml:space="preserve">Murrindindi </v>
      </c>
      <c r="H43" s="72">
        <f t="shared" si="3"/>
        <v>3.5</v>
      </c>
      <c r="I43" s="26"/>
      <c r="J43" s="26"/>
      <c r="U43" s="47"/>
    </row>
    <row r="44" spans="1:21" x14ac:dyDescent="0.3">
      <c r="A44" s="26"/>
      <c r="B44" s="70">
        <v>39</v>
      </c>
      <c r="C44" s="71" t="s">
        <v>39</v>
      </c>
      <c r="D44" s="68">
        <f>IF($L$2=1,VLOOKUP(B44,Data!$A$4:$Z$83,$O$2+2),VLOOKUP(B44,Data!$A$173:$Z$253,$O$2+2))</f>
        <v>1.5</v>
      </c>
      <c r="E44" s="69">
        <f t="shared" si="0"/>
        <v>1.5003899999999999</v>
      </c>
      <c r="F44" s="68">
        <f t="shared" si="1"/>
        <v>75</v>
      </c>
      <c r="G44" s="72" t="str">
        <f t="shared" si="2"/>
        <v xml:space="preserve">Cardinia </v>
      </c>
      <c r="H44" s="72">
        <f t="shared" si="3"/>
        <v>3.5</v>
      </c>
      <c r="I44" s="26"/>
      <c r="J44" s="26"/>
      <c r="U44" s="47"/>
    </row>
    <row r="45" spans="1:21" x14ac:dyDescent="0.3">
      <c r="A45" s="26"/>
      <c r="B45" s="70">
        <v>40</v>
      </c>
      <c r="C45" s="71" t="s">
        <v>40</v>
      </c>
      <c r="D45" s="68">
        <f>IF($L$2=1,VLOOKUP(B45,Data!$A$4:$Z$83,$O$2+2),VLOOKUP(B45,Data!$A$173:$Z$253,$O$2+2))</f>
        <v>4.0999999999999996</v>
      </c>
      <c r="E45" s="69">
        <f t="shared" si="0"/>
        <v>4.1003999999999996</v>
      </c>
      <c r="F45" s="68">
        <f t="shared" si="1"/>
        <v>24</v>
      </c>
      <c r="G45" s="72" t="str">
        <f t="shared" si="2"/>
        <v xml:space="preserve">Kingston </v>
      </c>
      <c r="H45" s="72">
        <f t="shared" si="3"/>
        <v>3.3</v>
      </c>
      <c r="I45" s="26"/>
      <c r="J45" s="26"/>
      <c r="U45" s="47"/>
    </row>
    <row r="46" spans="1:21" x14ac:dyDescent="0.3">
      <c r="A46" s="26"/>
      <c r="B46" s="70">
        <v>41</v>
      </c>
      <c r="C46" s="71" t="s">
        <v>41</v>
      </c>
      <c r="D46" s="68">
        <f>IF($L$2=1,VLOOKUP(B46,Data!$A$4:$Z$83,$O$2+2),VLOOKUP(B46,Data!$A$173:$Z$253,$O$2+2))</f>
        <v>1.7</v>
      </c>
      <c r="E46" s="69">
        <f t="shared" si="0"/>
        <v>1.70041</v>
      </c>
      <c r="F46" s="68">
        <f t="shared" si="1"/>
        <v>72</v>
      </c>
      <c r="G46" s="72" t="str">
        <f t="shared" si="2"/>
        <v xml:space="preserve">Gannawarra </v>
      </c>
      <c r="H46" s="72">
        <f t="shared" si="3"/>
        <v>3.3</v>
      </c>
      <c r="I46" s="26"/>
      <c r="J46" s="26"/>
      <c r="U46" s="47"/>
    </row>
    <row r="47" spans="1:21" x14ac:dyDescent="0.3">
      <c r="A47" s="26"/>
      <c r="B47" s="70">
        <v>42</v>
      </c>
      <c r="C47" s="71" t="s">
        <v>42</v>
      </c>
      <c r="D47" s="68">
        <f>IF($L$2=1,VLOOKUP(B47,Data!$A$4:$Z$83,$O$2+2),VLOOKUP(B47,Data!$A$173:$Z$253,$O$2+2))</f>
        <v>4</v>
      </c>
      <c r="E47" s="69">
        <f t="shared" si="0"/>
        <v>4.0004200000000001</v>
      </c>
      <c r="F47" s="68">
        <f t="shared" si="1"/>
        <v>28</v>
      </c>
      <c r="G47" s="72" t="str">
        <f t="shared" si="2"/>
        <v xml:space="preserve">Bass Coast </v>
      </c>
      <c r="H47" s="72">
        <f t="shared" si="3"/>
        <v>3.3</v>
      </c>
      <c r="I47" s="26"/>
      <c r="J47" s="26"/>
      <c r="U47" s="47"/>
    </row>
    <row r="48" spans="1:21" x14ac:dyDescent="0.3">
      <c r="A48" s="26"/>
      <c r="B48" s="70">
        <v>43</v>
      </c>
      <c r="C48" s="71" t="s">
        <v>43</v>
      </c>
      <c r="D48" s="68">
        <f>IF($L$2=1,VLOOKUP(B48,Data!$A$4:$Z$83,$O$2+2),VLOOKUP(B48,Data!$A$173:$Z$253,$O$2+2))</f>
        <v>3.9</v>
      </c>
      <c r="E48" s="69">
        <f t="shared" si="0"/>
        <v>3.9004300000000001</v>
      </c>
      <c r="F48" s="68">
        <f t="shared" si="1"/>
        <v>35</v>
      </c>
      <c r="G48" s="72" t="str">
        <f t="shared" si="2"/>
        <v xml:space="preserve">Moorabool </v>
      </c>
      <c r="H48" s="72">
        <f t="shared" si="3"/>
        <v>3.2</v>
      </c>
      <c r="I48" s="26"/>
      <c r="J48" s="26"/>
      <c r="U48" s="47"/>
    </row>
    <row r="49" spans="1:21" x14ac:dyDescent="0.3">
      <c r="A49" s="26"/>
      <c r="B49" s="70">
        <v>44</v>
      </c>
      <c r="C49" s="71" t="s">
        <v>44</v>
      </c>
      <c r="D49" s="68">
        <f>IF($L$2=1,VLOOKUP(B49,Data!$A$4:$Z$83,$O$2+2),VLOOKUP(B49,Data!$A$173:$Z$253,$O$2+2))</f>
        <v>4.2</v>
      </c>
      <c r="E49" s="69">
        <f t="shared" si="0"/>
        <v>4.2004400000000004</v>
      </c>
      <c r="F49" s="68">
        <f t="shared" si="1"/>
        <v>20</v>
      </c>
      <c r="G49" s="72" t="str">
        <f t="shared" si="2"/>
        <v xml:space="preserve">Banyule </v>
      </c>
      <c r="H49" s="72">
        <f t="shared" si="3"/>
        <v>3.2</v>
      </c>
      <c r="I49" s="26"/>
      <c r="J49" s="26"/>
      <c r="U49" s="47"/>
    </row>
    <row r="50" spans="1:21" x14ac:dyDescent="0.3">
      <c r="A50" s="26"/>
      <c r="B50" s="70">
        <v>45</v>
      </c>
      <c r="C50" s="71" t="s">
        <v>45</v>
      </c>
      <c r="D50" s="68">
        <f>IF($L$2=1,VLOOKUP(B50,Data!$A$4:$Z$83,$O$2+2),VLOOKUP(B50,Data!$A$173:$Z$253,$O$2+2))</f>
        <v>5.2</v>
      </c>
      <c r="E50" s="69">
        <f t="shared" si="0"/>
        <v>5.20045</v>
      </c>
      <c r="F50" s="68">
        <f t="shared" si="1"/>
        <v>7</v>
      </c>
      <c r="G50" s="72" t="str">
        <f t="shared" si="2"/>
        <v xml:space="preserve">Greater Bendigo </v>
      </c>
      <c r="H50" s="72">
        <f t="shared" si="3"/>
        <v>3.1</v>
      </c>
      <c r="I50" s="26"/>
      <c r="J50" s="26"/>
      <c r="U50" s="47"/>
    </row>
    <row r="51" spans="1:21" x14ac:dyDescent="0.3">
      <c r="A51" s="26"/>
      <c r="B51" s="70">
        <v>46</v>
      </c>
      <c r="C51" s="71" t="s">
        <v>46</v>
      </c>
      <c r="D51" s="68">
        <f>IF($L$2=1,VLOOKUP(B51,Data!$A$4:$Z$83,$O$2+2),VLOOKUP(B51,Data!$A$173:$Z$253,$O$2+2))</f>
        <v>4.0999999999999996</v>
      </c>
      <c r="E51" s="69">
        <f t="shared" si="0"/>
        <v>4.10046</v>
      </c>
      <c r="F51" s="68">
        <f t="shared" si="1"/>
        <v>23</v>
      </c>
      <c r="G51" s="72" t="str">
        <f t="shared" si="2"/>
        <v xml:space="preserve">Boroondara </v>
      </c>
      <c r="H51" s="72">
        <f t="shared" si="3"/>
        <v>3.1</v>
      </c>
      <c r="I51" s="26"/>
      <c r="J51" s="26"/>
      <c r="U51" s="47"/>
    </row>
    <row r="52" spans="1:21" x14ac:dyDescent="0.3">
      <c r="A52" s="26"/>
      <c r="B52" s="70">
        <v>47</v>
      </c>
      <c r="C52" s="71" t="s">
        <v>47</v>
      </c>
      <c r="D52" s="68">
        <f>IF($L$2=1,VLOOKUP(B52,Data!$A$4:$Z$83,$O$2+2),VLOOKUP(B52,Data!$A$173:$Z$253,$O$2+2))</f>
        <v>4.4000000000000004</v>
      </c>
      <c r="E52" s="69">
        <f t="shared" si="0"/>
        <v>4.4004700000000003</v>
      </c>
      <c r="F52" s="68">
        <f t="shared" si="1"/>
        <v>16</v>
      </c>
      <c r="G52" s="72" t="str">
        <f t="shared" si="2"/>
        <v xml:space="preserve">Strathbogie </v>
      </c>
      <c r="H52" s="72">
        <f t="shared" si="3"/>
        <v>3</v>
      </c>
      <c r="I52" s="26"/>
      <c r="J52" s="26"/>
      <c r="U52" s="47"/>
    </row>
    <row r="53" spans="1:21" x14ac:dyDescent="0.3">
      <c r="A53" s="26"/>
      <c r="B53" s="70">
        <v>48</v>
      </c>
      <c r="C53" s="71" t="s">
        <v>48</v>
      </c>
      <c r="D53" s="68">
        <f>IF($L$2=1,VLOOKUP(B53,Data!$A$4:$Z$83,$O$2+2),VLOOKUP(B53,Data!$A$173:$Z$253,$O$2+2))</f>
        <v>1.3</v>
      </c>
      <c r="E53" s="69">
        <f t="shared" si="0"/>
        <v>1.3004800000000001</v>
      </c>
      <c r="F53" s="68">
        <f t="shared" si="1"/>
        <v>78</v>
      </c>
      <c r="G53" s="72" t="str">
        <f t="shared" si="2"/>
        <v xml:space="preserve">Hepburn </v>
      </c>
      <c r="H53" s="72">
        <f t="shared" si="3"/>
        <v>3</v>
      </c>
      <c r="I53" s="26"/>
      <c r="J53" s="26"/>
      <c r="U53" s="47"/>
    </row>
    <row r="54" spans="1:21" x14ac:dyDescent="0.3">
      <c r="A54" s="26"/>
      <c r="B54" s="70">
        <v>49</v>
      </c>
      <c r="C54" s="71" t="s">
        <v>49</v>
      </c>
      <c r="D54" s="68">
        <f>IF($L$2=1,VLOOKUP(B54,Data!$A$4:$Z$83,$O$2+2),VLOOKUP(B54,Data!$A$173:$Z$253,$O$2+2))</f>
        <v>2</v>
      </c>
      <c r="E54" s="69">
        <f t="shared" si="0"/>
        <v>2.0004900000000001</v>
      </c>
      <c r="F54" s="68">
        <f t="shared" si="1"/>
        <v>67</v>
      </c>
      <c r="G54" s="72" t="str">
        <f t="shared" si="2"/>
        <v xml:space="preserve">West Wimmera </v>
      </c>
      <c r="H54" s="72">
        <f t="shared" si="3"/>
        <v>2.9</v>
      </c>
      <c r="I54" s="26"/>
      <c r="J54" s="26"/>
      <c r="U54" s="47"/>
    </row>
    <row r="55" spans="1:21" x14ac:dyDescent="0.3">
      <c r="A55" s="26"/>
      <c r="B55" s="70">
        <v>50</v>
      </c>
      <c r="C55" s="71" t="s">
        <v>50</v>
      </c>
      <c r="D55" s="68">
        <f>IF($L$2=1,VLOOKUP(B55,Data!$A$4:$Z$83,$O$2+2),VLOOKUP(B55,Data!$A$173:$Z$253,$O$2+2))</f>
        <v>3.9</v>
      </c>
      <c r="E55" s="69">
        <f t="shared" si="0"/>
        <v>3.9005000000000001</v>
      </c>
      <c r="F55" s="68">
        <f t="shared" si="1"/>
        <v>34</v>
      </c>
      <c r="G55" s="72" t="str">
        <f t="shared" si="2"/>
        <v xml:space="preserve">Swan Hill </v>
      </c>
      <c r="H55" s="72">
        <f t="shared" si="3"/>
        <v>2.9</v>
      </c>
      <c r="I55" s="26"/>
      <c r="J55" s="26"/>
      <c r="U55" s="47"/>
    </row>
    <row r="56" spans="1:21" x14ac:dyDescent="0.3">
      <c r="A56" s="26"/>
      <c r="B56" s="70">
        <v>51</v>
      </c>
      <c r="C56" s="71" t="s">
        <v>51</v>
      </c>
      <c r="D56" s="68">
        <f>IF($L$2=1,VLOOKUP(B56,Data!$A$4:$Z$83,$O$2+2),VLOOKUP(B56,Data!$A$173:$Z$253,$O$2+2))</f>
        <v>3.2</v>
      </c>
      <c r="E56" s="69">
        <f t="shared" si="0"/>
        <v>3.20051</v>
      </c>
      <c r="F56" s="68">
        <f t="shared" si="1"/>
        <v>43</v>
      </c>
      <c r="G56" s="72" t="str">
        <f t="shared" si="2"/>
        <v xml:space="preserve">Horsham </v>
      </c>
      <c r="H56" s="72">
        <f t="shared" si="3"/>
        <v>2.9</v>
      </c>
      <c r="I56" s="26"/>
      <c r="J56" s="26"/>
      <c r="U56" s="47"/>
    </row>
    <row r="57" spans="1:21" x14ac:dyDescent="0.3">
      <c r="A57" s="26"/>
      <c r="B57" s="70">
        <v>52</v>
      </c>
      <c r="C57" s="71" t="s">
        <v>52</v>
      </c>
      <c r="D57" s="68">
        <f>IF($L$2=1,VLOOKUP(B57,Data!$A$4:$Z$83,$O$2+2),VLOOKUP(B57,Data!$A$173:$Z$253,$O$2+2))</f>
        <v>4.8</v>
      </c>
      <c r="E57" s="69">
        <f t="shared" si="0"/>
        <v>4.8005199999999997</v>
      </c>
      <c r="F57" s="68">
        <f t="shared" si="1"/>
        <v>12</v>
      </c>
      <c r="G57" s="72" t="str">
        <f t="shared" si="2"/>
        <v xml:space="preserve">Glenelg </v>
      </c>
      <c r="H57" s="72">
        <f t="shared" si="3"/>
        <v>2.9</v>
      </c>
      <c r="I57" s="26"/>
      <c r="J57" s="26"/>
      <c r="U57" s="47"/>
    </row>
    <row r="58" spans="1:21" x14ac:dyDescent="0.3">
      <c r="A58" s="26"/>
      <c r="B58" s="70">
        <v>53</v>
      </c>
      <c r="C58" s="71" t="s">
        <v>53</v>
      </c>
      <c r="D58" s="68">
        <f>IF($L$2=1,VLOOKUP(B58,Data!$A$4:$Z$83,$O$2+2),VLOOKUP(B58,Data!$A$173:$Z$253,$O$2+2))</f>
        <v>2.6</v>
      </c>
      <c r="E58" s="69">
        <f t="shared" si="0"/>
        <v>2.60053</v>
      </c>
      <c r="F58" s="68">
        <f t="shared" si="1"/>
        <v>57</v>
      </c>
      <c r="G58" s="72" t="str">
        <f t="shared" si="2"/>
        <v xml:space="preserve">Buloke </v>
      </c>
      <c r="H58" s="72">
        <f t="shared" si="3"/>
        <v>2.9</v>
      </c>
      <c r="I58" s="26"/>
      <c r="J58" s="26"/>
      <c r="U58" s="47"/>
    </row>
    <row r="59" spans="1:21" x14ac:dyDescent="0.3">
      <c r="A59" s="26"/>
      <c r="B59" s="70">
        <v>54</v>
      </c>
      <c r="C59" s="71" t="s">
        <v>54</v>
      </c>
      <c r="D59" s="68">
        <f>IF($L$2=1,VLOOKUP(B59,Data!$A$4:$Z$83,$O$2+2),VLOOKUP(B59,Data!$A$173:$Z$253,$O$2+2))</f>
        <v>2.2999999999999998</v>
      </c>
      <c r="E59" s="69">
        <f t="shared" si="0"/>
        <v>2.3005399999999998</v>
      </c>
      <c r="F59" s="68">
        <f t="shared" si="1"/>
        <v>62</v>
      </c>
      <c r="G59" s="72" t="str">
        <f t="shared" si="2"/>
        <v xml:space="preserve">Hobsons Bay </v>
      </c>
      <c r="H59" s="72">
        <f t="shared" si="3"/>
        <v>2.8</v>
      </c>
      <c r="I59" s="26"/>
      <c r="J59" s="26"/>
      <c r="U59" s="47"/>
    </row>
    <row r="60" spans="1:21" x14ac:dyDescent="0.3">
      <c r="A60" s="26"/>
      <c r="B60" s="70">
        <v>55</v>
      </c>
      <c r="C60" s="71" t="s">
        <v>55</v>
      </c>
      <c r="D60" s="68">
        <f>IF($L$2=1,VLOOKUP(B60,Data!$A$4:$Z$83,$O$2+2),VLOOKUP(B60,Data!$A$173:$Z$253,$O$2+2))</f>
        <v>1.3</v>
      </c>
      <c r="E60" s="69">
        <f t="shared" si="0"/>
        <v>1.3005500000000001</v>
      </c>
      <c r="F60" s="68">
        <f t="shared" si="1"/>
        <v>77</v>
      </c>
      <c r="G60" s="72" t="str">
        <f t="shared" si="2"/>
        <v xml:space="preserve">Golden Plains </v>
      </c>
      <c r="H60" s="72">
        <f t="shared" si="3"/>
        <v>2.8</v>
      </c>
      <c r="I60" s="26"/>
      <c r="J60" s="26"/>
      <c r="U60" s="47"/>
    </row>
    <row r="61" spans="1:21" x14ac:dyDescent="0.3">
      <c r="A61" s="26"/>
      <c r="B61" s="70">
        <v>56</v>
      </c>
      <c r="C61" s="71" t="s">
        <v>56</v>
      </c>
      <c r="D61" s="68">
        <f>IF($L$2=1,VLOOKUP(B61,Data!$A$4:$Z$83,$O$2+2),VLOOKUP(B61,Data!$A$173:$Z$253,$O$2+2))</f>
        <v>3.5</v>
      </c>
      <c r="E61" s="69">
        <f t="shared" si="0"/>
        <v>3.5005600000000001</v>
      </c>
      <c r="F61" s="68">
        <f t="shared" si="1"/>
        <v>38</v>
      </c>
      <c r="G61" s="72" t="str">
        <f t="shared" si="2"/>
        <v xml:space="preserve">Glen Eira </v>
      </c>
      <c r="H61" s="72">
        <f t="shared" si="3"/>
        <v>2.8</v>
      </c>
      <c r="I61" s="26"/>
      <c r="J61" s="26"/>
      <c r="U61" s="47"/>
    </row>
    <row r="62" spans="1:21" x14ac:dyDescent="0.3">
      <c r="A62" s="26"/>
      <c r="B62" s="70">
        <v>57</v>
      </c>
      <c r="C62" s="71" t="s">
        <v>57</v>
      </c>
      <c r="D62" s="68">
        <f>IF($L$2=1,VLOOKUP(B62,Data!$A$4:$Z$83,$O$2+2),VLOOKUP(B62,Data!$A$173:$Z$253,$O$2+2))</f>
        <v>1.8</v>
      </c>
      <c r="E62" s="69">
        <f t="shared" si="0"/>
        <v>1.80057</v>
      </c>
      <c r="F62" s="68">
        <f t="shared" si="1"/>
        <v>70</v>
      </c>
      <c r="G62" s="72" t="str">
        <f t="shared" si="2"/>
        <v xml:space="preserve">Mornington Peninsula </v>
      </c>
      <c r="H62" s="72">
        <f t="shared" si="3"/>
        <v>2.6</v>
      </c>
      <c r="I62" s="26"/>
      <c r="J62" s="26"/>
      <c r="U62" s="47"/>
    </row>
    <row r="63" spans="1:21" x14ac:dyDescent="0.3">
      <c r="A63" s="26"/>
      <c r="B63" s="70">
        <v>58</v>
      </c>
      <c r="C63" s="71" t="s">
        <v>58</v>
      </c>
      <c r="D63" s="68">
        <f>IF($L$2=1,VLOOKUP(B63,Data!$A$4:$Z$83,$O$2+2),VLOOKUP(B63,Data!$A$173:$Z$253,$O$2+2))</f>
        <v>4</v>
      </c>
      <c r="E63" s="69">
        <f t="shared" si="0"/>
        <v>4.0005800000000002</v>
      </c>
      <c r="F63" s="68">
        <f t="shared" si="1"/>
        <v>27</v>
      </c>
      <c r="G63" s="72" t="str">
        <f t="shared" si="2"/>
        <v xml:space="preserve">Baw Baw </v>
      </c>
      <c r="H63" s="72">
        <f t="shared" si="3"/>
        <v>2.6</v>
      </c>
      <c r="I63" s="26"/>
      <c r="J63" s="26"/>
      <c r="U63" s="47"/>
    </row>
    <row r="64" spans="1:21" x14ac:dyDescent="0.3">
      <c r="A64" s="26"/>
      <c r="B64" s="70">
        <v>59</v>
      </c>
      <c r="C64" s="71" t="s">
        <v>59</v>
      </c>
      <c r="D64" s="68">
        <f>IF($L$2=1,VLOOKUP(B64,Data!$A$4:$Z$83,$O$2+2),VLOOKUP(B64,Data!$A$173:$Z$253,$O$2+2))</f>
        <v>4.3</v>
      </c>
      <c r="E64" s="69">
        <f t="shared" si="0"/>
        <v>4.3005899999999997</v>
      </c>
      <c r="F64" s="68">
        <f t="shared" si="1"/>
        <v>19</v>
      </c>
      <c r="G64" s="72" t="str">
        <f t="shared" si="2"/>
        <v xml:space="preserve">Stonnington </v>
      </c>
      <c r="H64" s="72">
        <f t="shared" si="3"/>
        <v>2.5</v>
      </c>
      <c r="I64" s="26"/>
      <c r="J64" s="26"/>
      <c r="U64" s="47"/>
    </row>
    <row r="65" spans="1:21" x14ac:dyDescent="0.3">
      <c r="A65" s="26"/>
      <c r="B65" s="70">
        <v>60</v>
      </c>
      <c r="C65" s="71" t="s">
        <v>60</v>
      </c>
      <c r="D65" s="68">
        <f>IF($L$2=1,VLOOKUP(B65,Data!$A$4:$Z$83,$O$2+2),VLOOKUP(B65,Data!$A$173:$Z$253,$O$2+2))</f>
        <v>5.3</v>
      </c>
      <c r="E65" s="69">
        <f t="shared" si="0"/>
        <v>5.3006000000000002</v>
      </c>
      <c r="F65" s="68">
        <f t="shared" si="1"/>
        <v>6</v>
      </c>
      <c r="G65" s="72" t="str">
        <f t="shared" si="2"/>
        <v xml:space="preserve">South Gippsland </v>
      </c>
      <c r="H65" s="72">
        <f t="shared" si="3"/>
        <v>2.5</v>
      </c>
      <c r="I65" s="26"/>
      <c r="J65" s="26"/>
      <c r="U65" s="47"/>
    </row>
    <row r="66" spans="1:21" x14ac:dyDescent="0.3">
      <c r="A66" s="26"/>
      <c r="B66" s="70">
        <v>61</v>
      </c>
      <c r="C66" s="71" t="s">
        <v>61</v>
      </c>
      <c r="D66" s="68">
        <f>IF($L$2=1,VLOOKUP(B66,Data!$A$4:$Z$83,$O$2+2),VLOOKUP(B66,Data!$A$173:$Z$253,$O$2+2))</f>
        <v>1.3</v>
      </c>
      <c r="E66" s="69">
        <f t="shared" si="0"/>
        <v>1.30061</v>
      </c>
      <c r="F66" s="68">
        <f t="shared" si="1"/>
        <v>76</v>
      </c>
      <c r="G66" s="72" t="str">
        <f t="shared" si="2"/>
        <v xml:space="preserve">Towong </v>
      </c>
      <c r="H66" s="72">
        <f t="shared" si="3"/>
        <v>2.4</v>
      </c>
      <c r="I66" s="26"/>
      <c r="J66" s="26"/>
      <c r="U66" s="47"/>
    </row>
    <row r="67" spans="1:21" x14ac:dyDescent="0.3">
      <c r="A67" s="26"/>
      <c r="B67" s="70">
        <v>62</v>
      </c>
      <c r="C67" s="71" t="s">
        <v>62</v>
      </c>
      <c r="D67" s="68">
        <f>IF($L$2=1,VLOOKUP(B67,Data!$A$4:$Z$83,$O$2+2),VLOOKUP(B67,Data!$A$173:$Z$253,$O$2+2))</f>
        <v>2.5</v>
      </c>
      <c r="E67" s="69">
        <f t="shared" si="0"/>
        <v>2.5006200000000001</v>
      </c>
      <c r="F67" s="68">
        <f t="shared" si="1"/>
        <v>60</v>
      </c>
      <c r="G67" s="72" t="str">
        <f t="shared" si="2"/>
        <v xml:space="preserve">Mount Alexander </v>
      </c>
      <c r="H67" s="72">
        <f t="shared" si="3"/>
        <v>2.2999999999999998</v>
      </c>
      <c r="I67" s="26"/>
      <c r="J67" s="26"/>
      <c r="U67" s="47"/>
    </row>
    <row r="68" spans="1:21" x14ac:dyDescent="0.3">
      <c r="A68" s="26"/>
      <c r="B68" s="70">
        <v>63</v>
      </c>
      <c r="C68" s="71" t="s">
        <v>63</v>
      </c>
      <c r="D68" s="68">
        <f>IF($L$2=1,VLOOKUP(B68,Data!$A$4:$Z$83,$O$2+2),VLOOKUP(B68,Data!$A$173:$Z$253,$O$2+2))</f>
        <v>2.2000000000000002</v>
      </c>
      <c r="E68" s="69">
        <f t="shared" si="0"/>
        <v>2.2006300000000003</v>
      </c>
      <c r="F68" s="68">
        <f t="shared" si="1"/>
        <v>63</v>
      </c>
      <c r="G68" s="72" t="str">
        <f t="shared" si="2"/>
        <v xml:space="preserve">Southern Grampians </v>
      </c>
      <c r="H68" s="72">
        <f t="shared" si="3"/>
        <v>2.2000000000000002</v>
      </c>
      <c r="I68" s="26"/>
      <c r="J68" s="26"/>
      <c r="U68" s="47"/>
    </row>
    <row r="69" spans="1:21" x14ac:dyDescent="0.3">
      <c r="A69" s="26"/>
      <c r="B69" s="70">
        <v>64</v>
      </c>
      <c r="C69" s="71" t="s">
        <v>64</v>
      </c>
      <c r="D69" s="68">
        <f>IF($L$2=1,VLOOKUP(B69,Data!$A$4:$Z$83,$O$2+2),VLOOKUP(B69,Data!$A$173:$Z$253,$O$2+2))</f>
        <v>2.5</v>
      </c>
      <c r="E69" s="69">
        <f t="shared" si="0"/>
        <v>2.5006400000000002</v>
      </c>
      <c r="F69" s="68">
        <f t="shared" si="1"/>
        <v>59</v>
      </c>
      <c r="G69" s="72" t="str">
        <f t="shared" si="2"/>
        <v xml:space="preserve">Indigo </v>
      </c>
      <c r="H69" s="72">
        <f t="shared" si="3"/>
        <v>2.1</v>
      </c>
      <c r="I69" s="26"/>
      <c r="J69" s="26"/>
      <c r="U69" s="47"/>
    </row>
    <row r="70" spans="1:21" x14ac:dyDescent="0.3">
      <c r="A70" s="26"/>
      <c r="B70" s="70">
        <v>65</v>
      </c>
      <c r="C70" s="71" t="s">
        <v>65</v>
      </c>
      <c r="D70" s="68">
        <f>IF($L$2=1,VLOOKUP(B70,Data!$A$4:$Z$83,$O$2+2),VLOOKUP(B70,Data!$A$173:$Z$253,$O$2+2))</f>
        <v>3</v>
      </c>
      <c r="E70" s="69">
        <f t="shared" si="0"/>
        <v>3.0006499999999998</v>
      </c>
      <c r="F70" s="68">
        <f t="shared" si="1"/>
        <v>47</v>
      </c>
      <c r="G70" s="72" t="str">
        <f t="shared" si="2"/>
        <v xml:space="preserve">Bayside </v>
      </c>
      <c r="H70" s="72">
        <f t="shared" si="3"/>
        <v>2.1</v>
      </c>
      <c r="I70" s="26"/>
      <c r="J70" s="26"/>
      <c r="U70" s="47"/>
    </row>
    <row r="71" spans="1:21" x14ac:dyDescent="0.3">
      <c r="A71" s="26"/>
      <c r="B71" s="70">
        <v>66</v>
      </c>
      <c r="C71" s="71" t="s">
        <v>66</v>
      </c>
      <c r="D71" s="68">
        <f>IF($L$2=1,VLOOKUP(B71,Data!$A$4:$Z$83,$O$2+2),VLOOKUP(B71,Data!$A$173:$Z$253,$O$2+2))</f>
        <v>1.5</v>
      </c>
      <c r="E71" s="69">
        <f t="shared" ref="E71:E84" si="4">D71+0.00001*B71</f>
        <v>1.5006600000000001</v>
      </c>
      <c r="F71" s="68">
        <f t="shared" ref="F71:F84" si="5">RANK(E71,E$6:E$84)</f>
        <v>74</v>
      </c>
      <c r="G71" s="72" t="str">
        <f t="shared" ref="G71:G84" si="6">VLOOKUP(MATCH(B71,F$6:F$86,0),B$6:F$86,2)</f>
        <v xml:space="preserve">Warrnambool </v>
      </c>
      <c r="H71" s="72">
        <f t="shared" ref="H71:H84" si="7">VLOOKUP(MATCH(B71,F$6:F$86,0),B$6:F$86,3)</f>
        <v>2</v>
      </c>
      <c r="I71" s="26"/>
      <c r="J71" s="26"/>
      <c r="U71" s="47"/>
    </row>
    <row r="72" spans="1:21" x14ac:dyDescent="0.3">
      <c r="A72" s="26"/>
      <c r="B72" s="70">
        <v>67</v>
      </c>
      <c r="C72" s="71" t="s">
        <v>67</v>
      </c>
      <c r="D72" s="68">
        <f>IF($L$2=1,VLOOKUP(B72,Data!$A$4:$Z$83,$O$2+2),VLOOKUP(B72,Data!$A$173:$Z$253,$O$2+2))</f>
        <v>2.9</v>
      </c>
      <c r="E72" s="69">
        <f t="shared" si="4"/>
        <v>2.9006699999999999</v>
      </c>
      <c r="F72" s="68">
        <f t="shared" si="5"/>
        <v>50</v>
      </c>
      <c r="G72" s="72" t="str">
        <f t="shared" si="6"/>
        <v xml:space="preserve">Monash </v>
      </c>
      <c r="H72" s="72">
        <f t="shared" si="7"/>
        <v>2</v>
      </c>
      <c r="I72" s="26"/>
      <c r="J72" s="26"/>
      <c r="U72" s="47"/>
    </row>
    <row r="73" spans="1:21" x14ac:dyDescent="0.3">
      <c r="A73" s="26"/>
      <c r="B73" s="70">
        <v>68</v>
      </c>
      <c r="C73" s="71" t="s">
        <v>68</v>
      </c>
      <c r="D73" s="68">
        <f>IF($L$2=1,VLOOKUP(B73,Data!$A$4:$Z$83,$O$2+2),VLOOKUP(B73,Data!$A$173:$Z$253,$O$2+2))</f>
        <v>2.4</v>
      </c>
      <c r="E73" s="69">
        <f t="shared" si="4"/>
        <v>2.4006799999999999</v>
      </c>
      <c r="F73" s="68">
        <f t="shared" si="5"/>
        <v>61</v>
      </c>
      <c r="G73" s="72" t="str">
        <f t="shared" si="6"/>
        <v xml:space="preserve">Greater Shepparton </v>
      </c>
      <c r="H73" s="72">
        <f t="shared" si="7"/>
        <v>2</v>
      </c>
      <c r="I73" s="26"/>
      <c r="J73" s="26"/>
      <c r="U73" s="47"/>
    </row>
    <row r="74" spans="1:21" x14ac:dyDescent="0.3">
      <c r="A74" s="26"/>
      <c r="B74" s="70">
        <v>69</v>
      </c>
      <c r="C74" s="71" t="s">
        <v>69</v>
      </c>
      <c r="D74" s="68">
        <f>IF($L$2=1,VLOOKUP(B74,Data!$A$4:$Z$83,$O$2+2),VLOOKUP(B74,Data!$A$173:$Z$253,$O$2+2))</f>
        <v>3.5</v>
      </c>
      <c r="E74" s="69">
        <f t="shared" si="4"/>
        <v>3.5006900000000001</v>
      </c>
      <c r="F74" s="68">
        <f t="shared" si="5"/>
        <v>37</v>
      </c>
      <c r="G74" s="72" t="str">
        <f t="shared" si="6"/>
        <v xml:space="preserve">Colac-Otway </v>
      </c>
      <c r="H74" s="72">
        <f t="shared" si="7"/>
        <v>1.9</v>
      </c>
      <c r="I74" s="26"/>
      <c r="J74" s="26"/>
      <c r="U74" s="47"/>
    </row>
    <row r="75" spans="1:21" x14ac:dyDescent="0.3">
      <c r="A75" s="26"/>
      <c r="B75" s="70">
        <v>70</v>
      </c>
      <c r="C75" s="71" t="s">
        <v>70</v>
      </c>
      <c r="D75" s="68">
        <f>IF($L$2=1,VLOOKUP(B75,Data!$A$4:$Z$83,$O$2+2),VLOOKUP(B75,Data!$A$173:$Z$253,$O$2+2))</f>
        <v>2</v>
      </c>
      <c r="E75" s="69">
        <f t="shared" si="4"/>
        <v>2.0007000000000001</v>
      </c>
      <c r="F75" s="68">
        <f t="shared" si="5"/>
        <v>66</v>
      </c>
      <c r="G75" s="72" t="str">
        <f t="shared" si="6"/>
        <v xml:space="preserve">Nillumbik </v>
      </c>
      <c r="H75" s="72">
        <f t="shared" si="7"/>
        <v>1.8</v>
      </c>
      <c r="I75" s="26"/>
      <c r="J75" s="26"/>
      <c r="U75" s="47"/>
    </row>
    <row r="76" spans="1:21" x14ac:dyDescent="0.3">
      <c r="A76" s="26"/>
      <c r="B76" s="70">
        <v>71</v>
      </c>
      <c r="C76" s="71" t="s">
        <v>71</v>
      </c>
      <c r="D76" s="68">
        <f>IF($L$2=1,VLOOKUP(B76,Data!$A$4:$Z$83,$O$2+2),VLOOKUP(B76,Data!$A$173:$Z$253,$O$2+2))</f>
        <v>3.9</v>
      </c>
      <c r="E76" s="69">
        <f t="shared" si="4"/>
        <v>3.9007100000000001</v>
      </c>
      <c r="F76" s="68">
        <f t="shared" si="5"/>
        <v>33</v>
      </c>
      <c r="G76" s="72" t="str">
        <f t="shared" si="6"/>
        <v xml:space="preserve">Alpine </v>
      </c>
      <c r="H76" s="72">
        <f t="shared" si="7"/>
        <v>1.8</v>
      </c>
      <c r="I76" s="26"/>
      <c r="J76" s="26"/>
      <c r="U76" s="47"/>
    </row>
    <row r="77" spans="1:21" x14ac:dyDescent="0.3">
      <c r="A77" s="26"/>
      <c r="B77" s="70">
        <v>72</v>
      </c>
      <c r="C77" s="71" t="s">
        <v>72</v>
      </c>
      <c r="D77" s="68">
        <f>IF($L$2=1,VLOOKUP(B77,Data!$A$4:$Z$83,$O$2+2),VLOOKUP(B77,Data!$A$173:$Z$253,$O$2+2))</f>
        <v>2.9</v>
      </c>
      <c r="E77" s="69">
        <f t="shared" si="4"/>
        <v>2.9007199999999997</v>
      </c>
      <c r="F77" s="68">
        <f t="shared" si="5"/>
        <v>49</v>
      </c>
      <c r="G77" s="72" t="str">
        <f t="shared" si="6"/>
        <v xml:space="preserve">Mansfield </v>
      </c>
      <c r="H77" s="72">
        <f t="shared" si="7"/>
        <v>1.7</v>
      </c>
      <c r="I77" s="26"/>
      <c r="J77" s="26"/>
      <c r="U77" s="47"/>
    </row>
    <row r="78" spans="1:21" x14ac:dyDescent="0.3">
      <c r="A78" s="26"/>
      <c r="B78" s="70">
        <v>73</v>
      </c>
      <c r="C78" s="71" t="s">
        <v>73</v>
      </c>
      <c r="D78" s="68">
        <f>IF($L$2=1,VLOOKUP(B78,Data!$A$4:$Z$83,$O$2+2),VLOOKUP(B78,Data!$A$173:$Z$253,$O$2+2))</f>
        <v>4.3</v>
      </c>
      <c r="E78" s="69">
        <f t="shared" si="4"/>
        <v>4.3007299999999997</v>
      </c>
      <c r="F78" s="68">
        <f t="shared" si="5"/>
        <v>18</v>
      </c>
      <c r="G78" s="72" t="str">
        <f t="shared" si="6"/>
        <v xml:space="preserve">Corangamite </v>
      </c>
      <c r="H78" s="72">
        <f t="shared" si="7"/>
        <v>1.6</v>
      </c>
      <c r="I78" s="26"/>
      <c r="J78" s="26"/>
    </row>
    <row r="79" spans="1:21" x14ac:dyDescent="0.3">
      <c r="A79" s="26"/>
      <c r="B79" s="70">
        <v>74</v>
      </c>
      <c r="C79" s="71" t="s">
        <v>74</v>
      </c>
      <c r="D79" s="68">
        <f>IF($L$2=1,VLOOKUP(B79,Data!$A$4:$Z$83,$O$2+2),VLOOKUP(B79,Data!$A$173:$Z$253,$O$2+2))</f>
        <v>5</v>
      </c>
      <c r="E79" s="69">
        <f t="shared" si="4"/>
        <v>5.0007400000000004</v>
      </c>
      <c r="F79" s="68">
        <f t="shared" si="5"/>
        <v>9</v>
      </c>
      <c r="G79" s="72" t="str">
        <f t="shared" si="6"/>
        <v xml:space="preserve">Surf Coast </v>
      </c>
      <c r="H79" s="72">
        <f t="shared" si="7"/>
        <v>1.5</v>
      </c>
      <c r="I79" s="26"/>
      <c r="J79" s="26"/>
    </row>
    <row r="80" spans="1:21" x14ac:dyDescent="0.3">
      <c r="A80" s="26"/>
      <c r="B80" s="70">
        <v>75</v>
      </c>
      <c r="C80" s="71" t="s">
        <v>75</v>
      </c>
      <c r="D80" s="68">
        <f>IF($L$2=1,VLOOKUP(B80,Data!$A$4:$Z$83,$O$2+2),VLOOKUP(B80,Data!$A$173:$Z$253,$O$2+2))</f>
        <v>4</v>
      </c>
      <c r="E80" s="69">
        <f t="shared" si="4"/>
        <v>4.00075</v>
      </c>
      <c r="F80" s="68">
        <f t="shared" si="5"/>
        <v>26</v>
      </c>
      <c r="G80" s="72" t="str">
        <f t="shared" si="6"/>
        <v xml:space="preserve">Macedon Ranges </v>
      </c>
      <c r="H80" s="72">
        <f t="shared" si="7"/>
        <v>1.5</v>
      </c>
      <c r="I80" s="26"/>
      <c r="J80" s="26"/>
    </row>
    <row r="81" spans="1:10" x14ac:dyDescent="0.3">
      <c r="A81" s="26"/>
      <c r="B81" s="70">
        <v>76</v>
      </c>
      <c r="C81" s="71" t="s">
        <v>76</v>
      </c>
      <c r="D81" s="68">
        <f>IF($L$2=1,VLOOKUP(B81,Data!$A$4:$Z$83,$O$2+2),VLOOKUP(B81,Data!$A$173:$Z$253,$O$2+2))</f>
        <v>4.4000000000000004</v>
      </c>
      <c r="E81" s="69">
        <f t="shared" si="4"/>
        <v>4.40076</v>
      </c>
      <c r="F81" s="68">
        <f t="shared" si="5"/>
        <v>15</v>
      </c>
      <c r="G81" s="72" t="str">
        <f t="shared" si="6"/>
        <v xml:space="preserve">Queenscliffe </v>
      </c>
      <c r="H81" s="72">
        <f t="shared" si="7"/>
        <v>1.3</v>
      </c>
      <c r="I81" s="26"/>
      <c r="J81" s="26"/>
    </row>
    <row r="82" spans="1:10" x14ac:dyDescent="0.3">
      <c r="A82" s="26"/>
      <c r="B82" s="70">
        <v>77</v>
      </c>
      <c r="C82" s="71" t="s">
        <v>77</v>
      </c>
      <c r="D82" s="68">
        <f>IF($L$2=1,VLOOKUP(B82,Data!$A$4:$Z$83,$O$2+2),VLOOKUP(B82,Data!$A$173:$Z$253,$O$2+2))</f>
        <v>4.8</v>
      </c>
      <c r="E82" s="69">
        <f t="shared" si="4"/>
        <v>4.80077</v>
      </c>
      <c r="F82" s="68">
        <f t="shared" si="5"/>
        <v>11</v>
      </c>
      <c r="G82" s="72" t="str">
        <f t="shared" si="6"/>
        <v xml:space="preserve">Moyne </v>
      </c>
      <c r="H82" s="72">
        <f t="shared" si="7"/>
        <v>1.3</v>
      </c>
      <c r="I82" s="26"/>
      <c r="J82" s="26"/>
    </row>
    <row r="83" spans="1:10" x14ac:dyDescent="0.3">
      <c r="A83" s="26"/>
      <c r="B83" s="70">
        <v>78</v>
      </c>
      <c r="C83" s="71" t="s">
        <v>78</v>
      </c>
      <c r="D83" s="68">
        <f>IF($L$2=1,VLOOKUP(B83,Data!$A$4:$Z$83,$O$2+2),VLOOKUP(B83,Data!$A$173:$Z$253,$O$2+2))</f>
        <v>3.9</v>
      </c>
      <c r="E83" s="69">
        <f t="shared" si="4"/>
        <v>3.9007799999999997</v>
      </c>
      <c r="F83" s="68">
        <f t="shared" si="5"/>
        <v>32</v>
      </c>
      <c r="G83" s="72" t="str">
        <f t="shared" si="6"/>
        <v xml:space="preserve">Moira </v>
      </c>
      <c r="H83" s="72">
        <f t="shared" si="7"/>
        <v>1.3</v>
      </c>
      <c r="I83" s="26"/>
      <c r="J83" s="26"/>
    </row>
    <row r="84" spans="1:10" x14ac:dyDescent="0.3">
      <c r="A84" s="26"/>
      <c r="B84" s="70">
        <v>79</v>
      </c>
      <c r="C84" s="71" t="s">
        <v>79</v>
      </c>
      <c r="D84" s="69">
        <f>IF($L$2=1,VLOOKUP(B84,Data!$A$4:$Z$83,$O$2+2),VLOOKUP(B84,Data!$A$173:$Z$253,$O$2+2))</f>
        <v>4.0999999999999996</v>
      </c>
      <c r="E84" s="69">
        <f t="shared" si="4"/>
        <v>4.1007899999999999</v>
      </c>
      <c r="F84" s="68">
        <f t="shared" si="5"/>
        <v>22</v>
      </c>
      <c r="G84" s="72" t="str">
        <f t="shared" si="6"/>
        <v xml:space="preserve">Campaspe </v>
      </c>
      <c r="H84" s="72">
        <f t="shared" si="7"/>
        <v>1.3</v>
      </c>
      <c r="I84" s="26"/>
      <c r="J84" s="26"/>
    </row>
    <row r="85" spans="1:10" x14ac:dyDescent="0.3">
      <c r="A85" s="26"/>
      <c r="B85" s="70"/>
      <c r="C85" s="81"/>
      <c r="D85" s="69"/>
      <c r="E85" s="69"/>
      <c r="F85" s="68"/>
      <c r="G85" s="72"/>
      <c r="H85" s="72"/>
      <c r="I85" s="26"/>
      <c r="J85" s="26"/>
    </row>
    <row r="86" spans="1:10" x14ac:dyDescent="0.3">
      <c r="B86" s="32"/>
      <c r="C86" s="34"/>
      <c r="D86" s="24"/>
      <c r="G86" s="33"/>
      <c r="H86" s="33"/>
    </row>
  </sheetData>
  <sheetProtection sheet="1" objects="1" scenarios="1"/>
  <mergeCells count="2">
    <mergeCell ref="B1:O1"/>
    <mergeCell ref="B3:O3"/>
  </mergeCells>
  <pageMargins left="0.39370078740157483" right="0.39370078740157483" top="0.39370078740157483" bottom="0.39370078740157483" header="0.31496062992125984" footer="0.31496062992125984"/>
  <pageSetup paperSize="9" scale="6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13</xdr:col>
                    <xdr:colOff>15240</xdr:colOff>
                    <xdr:row>1</xdr:row>
                    <xdr:rowOff>15240</xdr:rowOff>
                  </from>
                  <to>
                    <xdr:col>14</xdr:col>
                    <xdr:colOff>563880</xdr:colOff>
                    <xdr:row>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10</xdr:col>
                    <xdr:colOff>320040</xdr:colOff>
                    <xdr:row>1</xdr:row>
                    <xdr:rowOff>22860</xdr:rowOff>
                  </from>
                  <to>
                    <xdr:col>12</xdr:col>
                    <xdr:colOff>22860</xdr:colOff>
                    <xdr:row>1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513"/>
  <sheetViews>
    <sheetView zoomScale="75" zoomScaleNormal="75" workbookViewId="0">
      <selection activeCell="P138" sqref="P138"/>
    </sheetView>
  </sheetViews>
  <sheetFormatPr defaultRowHeight="14.4" x14ac:dyDescent="0.3"/>
  <cols>
    <col min="1" max="1" width="8" style="20" customWidth="1"/>
    <col min="2" max="2" width="25.6640625" customWidth="1"/>
    <col min="3" max="19" width="7.5546875" customWidth="1"/>
  </cols>
  <sheetData>
    <row r="1" spans="1:56" ht="18" x14ac:dyDescent="0.35">
      <c r="B1" s="7" t="s">
        <v>80</v>
      </c>
      <c r="N1" t="s">
        <v>464</v>
      </c>
      <c r="O1" t="s">
        <v>464</v>
      </c>
      <c r="P1" t="s">
        <v>464</v>
      </c>
      <c r="Q1" t="s">
        <v>464</v>
      </c>
      <c r="R1" t="s">
        <v>464</v>
      </c>
      <c r="S1" t="s">
        <v>464</v>
      </c>
    </row>
    <row r="2" spans="1:56" ht="21" x14ac:dyDescent="0.4">
      <c r="B2" s="6" t="s">
        <v>441</v>
      </c>
    </row>
    <row r="3" spans="1:56" s="20" customFormat="1" ht="19.2" customHeight="1" x14ac:dyDescent="0.3">
      <c r="B3" s="21"/>
      <c r="C3" s="22">
        <v>40695</v>
      </c>
      <c r="D3" s="22">
        <v>41061</v>
      </c>
      <c r="E3" s="22">
        <v>41426</v>
      </c>
      <c r="F3" s="22">
        <v>41791</v>
      </c>
      <c r="G3" s="22">
        <v>42156</v>
      </c>
      <c r="H3" s="22">
        <v>42522</v>
      </c>
      <c r="I3" s="22">
        <v>42887</v>
      </c>
      <c r="J3" s="22">
        <v>43252</v>
      </c>
      <c r="K3" s="22">
        <v>43617</v>
      </c>
      <c r="L3" s="22">
        <v>43983</v>
      </c>
      <c r="M3" s="22">
        <v>44348</v>
      </c>
      <c r="N3" s="22">
        <v>44713</v>
      </c>
      <c r="O3" s="22">
        <v>45078</v>
      </c>
      <c r="P3" s="22">
        <v>45444</v>
      </c>
      <c r="Q3" s="22">
        <v>45809</v>
      </c>
      <c r="R3" s="22">
        <v>46174</v>
      </c>
      <c r="S3" s="22">
        <v>46539</v>
      </c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ht="19.2" customHeight="1" x14ac:dyDescent="0.3">
      <c r="A4" s="20">
        <v>1</v>
      </c>
      <c r="B4" s="5" t="s">
        <v>95</v>
      </c>
      <c r="C4" s="4">
        <v>4.5999999999999996</v>
      </c>
      <c r="D4">
        <v>5.5</v>
      </c>
      <c r="E4">
        <v>4.7</v>
      </c>
      <c r="F4">
        <v>5.5</v>
      </c>
      <c r="G4">
        <v>5.3</v>
      </c>
      <c r="H4">
        <v>3.7</v>
      </c>
      <c r="I4">
        <v>3.9</v>
      </c>
      <c r="J4">
        <v>3.7</v>
      </c>
      <c r="K4">
        <v>2.9</v>
      </c>
      <c r="L4">
        <v>3.9</v>
      </c>
      <c r="M4">
        <v>5.0999999999999996</v>
      </c>
      <c r="N4">
        <v>3.8</v>
      </c>
      <c r="O4">
        <v>2.4</v>
      </c>
      <c r="P4">
        <v>3</v>
      </c>
    </row>
    <row r="5" spans="1:56" x14ac:dyDescent="0.3">
      <c r="A5" s="20">
        <v>2</v>
      </c>
      <c r="B5" s="5" t="s">
        <v>96</v>
      </c>
      <c r="C5" s="4">
        <v>4.2</v>
      </c>
      <c r="D5" s="27">
        <v>4.3</v>
      </c>
      <c r="E5" s="27">
        <v>3.3</v>
      </c>
      <c r="F5" s="27">
        <v>4.8</v>
      </c>
      <c r="G5" s="27">
        <v>4</v>
      </c>
      <c r="H5" s="27">
        <v>4.3</v>
      </c>
      <c r="I5" s="27">
        <v>5.0999999999999996</v>
      </c>
      <c r="J5" s="27">
        <v>4.3</v>
      </c>
      <c r="K5" s="27">
        <v>3.7</v>
      </c>
      <c r="L5" s="27">
        <v>5</v>
      </c>
      <c r="M5" s="27">
        <v>6.3</v>
      </c>
      <c r="N5" s="27">
        <v>4</v>
      </c>
      <c r="O5" s="27">
        <v>2.2999999999999998</v>
      </c>
      <c r="P5" s="27">
        <v>2.8</v>
      </c>
      <c r="Q5" s="27"/>
      <c r="R5" s="27"/>
      <c r="S5" s="27"/>
    </row>
    <row r="6" spans="1:56" x14ac:dyDescent="0.3">
      <c r="A6" s="20">
        <v>3</v>
      </c>
      <c r="B6" s="5" t="s">
        <v>97</v>
      </c>
      <c r="C6" s="4">
        <v>1.8</v>
      </c>
      <c r="D6" s="27">
        <v>2.2999999999999998</v>
      </c>
      <c r="E6" s="27">
        <v>2.2000000000000002</v>
      </c>
      <c r="F6" s="27">
        <v>3.1</v>
      </c>
      <c r="G6" s="27">
        <v>2.8</v>
      </c>
      <c r="H6" s="27">
        <v>2.1</v>
      </c>
      <c r="I6" s="27">
        <v>2.2999999999999998</v>
      </c>
      <c r="J6" s="27">
        <v>1.9</v>
      </c>
      <c r="K6" s="27">
        <v>2</v>
      </c>
      <c r="L6" s="27">
        <v>2.6</v>
      </c>
      <c r="M6" s="27">
        <v>3.7</v>
      </c>
      <c r="N6" s="27">
        <v>2.1</v>
      </c>
      <c r="O6" s="27">
        <v>1.6</v>
      </c>
      <c r="P6" s="27">
        <v>2.2999999999999998</v>
      </c>
      <c r="Q6" s="27"/>
      <c r="R6" s="27"/>
      <c r="S6" s="27"/>
    </row>
    <row r="7" spans="1:56" x14ac:dyDescent="0.3">
      <c r="A7" s="20">
        <v>4</v>
      </c>
      <c r="B7" s="5" t="s">
        <v>318</v>
      </c>
      <c r="C7" s="4">
        <v>4.2</v>
      </c>
      <c r="D7" s="27">
        <v>3.7</v>
      </c>
      <c r="E7" s="27">
        <v>5</v>
      </c>
      <c r="F7" s="27">
        <v>4</v>
      </c>
      <c r="G7" s="27">
        <v>4.8</v>
      </c>
      <c r="H7" s="27">
        <v>3.9</v>
      </c>
      <c r="I7" s="27">
        <v>3.8</v>
      </c>
      <c r="J7" s="27">
        <v>2.9</v>
      </c>
      <c r="K7" s="27">
        <v>2.5</v>
      </c>
      <c r="L7" s="27">
        <v>3.1</v>
      </c>
      <c r="M7" s="27">
        <v>4</v>
      </c>
      <c r="N7" s="27">
        <v>2.2000000000000002</v>
      </c>
      <c r="O7" s="27">
        <v>2.6</v>
      </c>
      <c r="P7" s="27">
        <v>3.1</v>
      </c>
      <c r="Q7" s="27"/>
      <c r="R7" s="27"/>
      <c r="S7" s="27"/>
    </row>
    <row r="8" spans="1:56" x14ac:dyDescent="0.3">
      <c r="A8" s="20">
        <v>5</v>
      </c>
      <c r="B8" s="5" t="s">
        <v>319</v>
      </c>
      <c r="C8" s="4">
        <v>2.8</v>
      </c>
      <c r="D8" s="27">
        <v>2.4</v>
      </c>
      <c r="E8" s="27">
        <v>3</v>
      </c>
      <c r="F8" s="27">
        <v>1.8</v>
      </c>
      <c r="G8" s="27">
        <v>2.4</v>
      </c>
      <c r="H8" s="27">
        <v>3.1</v>
      </c>
      <c r="I8" s="27">
        <v>2.1</v>
      </c>
      <c r="J8" s="27">
        <v>2.2999999999999998</v>
      </c>
      <c r="K8" s="27">
        <v>1.7</v>
      </c>
      <c r="L8" s="27">
        <v>1.9</v>
      </c>
      <c r="M8" s="27">
        <v>3.2</v>
      </c>
      <c r="N8" s="27">
        <v>2</v>
      </c>
      <c r="O8" s="27">
        <v>1.3</v>
      </c>
      <c r="P8" s="27">
        <v>2.5</v>
      </c>
      <c r="Q8" s="27"/>
      <c r="R8" s="27"/>
      <c r="S8" s="27"/>
    </row>
    <row r="9" spans="1:56" x14ac:dyDescent="0.3">
      <c r="A9" s="20">
        <v>6</v>
      </c>
      <c r="B9" s="5" t="s">
        <v>98</v>
      </c>
      <c r="C9" s="4">
        <v>3.5</v>
      </c>
      <c r="D9" s="27">
        <v>4.3</v>
      </c>
      <c r="E9" s="27">
        <v>4.7</v>
      </c>
      <c r="F9" s="27">
        <v>6.1</v>
      </c>
      <c r="G9" s="27">
        <v>5.3</v>
      </c>
      <c r="H9" s="27">
        <v>4.7</v>
      </c>
      <c r="I9" s="27">
        <v>4.5999999999999996</v>
      </c>
      <c r="J9" s="27">
        <v>4.3</v>
      </c>
      <c r="K9" s="27">
        <v>4.3</v>
      </c>
      <c r="L9" s="27">
        <v>4.9000000000000004</v>
      </c>
      <c r="M9" s="27">
        <v>6.2</v>
      </c>
      <c r="N9" s="27">
        <v>4.2</v>
      </c>
      <c r="O9" s="27">
        <v>3.6</v>
      </c>
      <c r="P9" s="27">
        <v>4.5</v>
      </c>
      <c r="Q9" s="27"/>
      <c r="R9" s="27"/>
      <c r="S9" s="27"/>
    </row>
    <row r="10" spans="1:56" x14ac:dyDescent="0.3">
      <c r="A10" s="20">
        <v>7</v>
      </c>
      <c r="B10" s="5" t="s">
        <v>99</v>
      </c>
      <c r="C10" s="4">
        <v>4.0999999999999996</v>
      </c>
      <c r="D10" s="27">
        <v>5.3</v>
      </c>
      <c r="E10" s="27">
        <v>4.5999999999999996</v>
      </c>
      <c r="F10" s="27">
        <v>4.3</v>
      </c>
      <c r="G10" s="27">
        <v>4.9000000000000004</v>
      </c>
      <c r="H10" s="27">
        <v>5.0999999999999996</v>
      </c>
      <c r="I10" s="27">
        <v>5.7</v>
      </c>
      <c r="J10" s="27">
        <v>5.2</v>
      </c>
      <c r="K10" s="27">
        <v>3.6</v>
      </c>
      <c r="L10" s="27">
        <v>4.3</v>
      </c>
      <c r="M10" s="27">
        <v>4.8</v>
      </c>
      <c r="N10" s="27">
        <v>2.8</v>
      </c>
      <c r="O10" s="27">
        <v>2.4</v>
      </c>
      <c r="P10" s="27">
        <v>1.9</v>
      </c>
      <c r="Q10" s="27"/>
      <c r="R10" s="27"/>
      <c r="S10" s="27"/>
    </row>
    <row r="11" spans="1:56" x14ac:dyDescent="0.3">
      <c r="A11" s="20">
        <v>8</v>
      </c>
      <c r="B11" s="5" t="s">
        <v>100</v>
      </c>
      <c r="C11" s="4">
        <v>5.5</v>
      </c>
      <c r="D11" s="27">
        <v>7.1</v>
      </c>
      <c r="E11" s="27">
        <v>6.9</v>
      </c>
      <c r="F11" s="27">
        <v>6.5</v>
      </c>
      <c r="G11" s="27">
        <v>7.2</v>
      </c>
      <c r="H11" s="27">
        <v>7.4</v>
      </c>
      <c r="I11" s="27">
        <v>8.1</v>
      </c>
      <c r="J11" s="27">
        <v>8.1999999999999993</v>
      </c>
      <c r="K11" s="27">
        <v>5.9</v>
      </c>
      <c r="L11" s="27">
        <v>6.9</v>
      </c>
      <c r="M11" s="27">
        <v>8.5</v>
      </c>
      <c r="N11" s="27">
        <v>5.4</v>
      </c>
      <c r="O11" s="27">
        <v>5</v>
      </c>
      <c r="P11" s="27">
        <v>4.4000000000000004</v>
      </c>
      <c r="Q11" s="27"/>
      <c r="R11" s="27"/>
      <c r="S11" s="27"/>
    </row>
    <row r="12" spans="1:56" x14ac:dyDescent="0.3">
      <c r="A12" s="20">
        <v>9</v>
      </c>
      <c r="B12" s="5" t="s">
        <v>101</v>
      </c>
      <c r="C12" s="4">
        <v>7.9</v>
      </c>
      <c r="D12" s="27">
        <v>10</v>
      </c>
      <c r="E12" s="27">
        <v>9.4</v>
      </c>
      <c r="F12" s="27">
        <v>8.1999999999999993</v>
      </c>
      <c r="G12" s="27">
        <v>8.9</v>
      </c>
      <c r="H12" s="27">
        <v>8.4</v>
      </c>
      <c r="I12" s="27">
        <v>9.5</v>
      </c>
      <c r="J12" s="27">
        <v>8.4</v>
      </c>
      <c r="K12" s="27">
        <v>6.1</v>
      </c>
      <c r="L12" s="27">
        <v>7.2</v>
      </c>
      <c r="M12" s="27">
        <v>7.6</v>
      </c>
      <c r="N12" s="27">
        <v>4.5999999999999996</v>
      </c>
      <c r="O12" s="27">
        <v>4.2</v>
      </c>
      <c r="P12" s="27">
        <v>3.6</v>
      </c>
      <c r="Q12" s="27"/>
      <c r="R12" s="27"/>
      <c r="S12" s="27"/>
    </row>
    <row r="13" spans="1:56" x14ac:dyDescent="0.3">
      <c r="A13" s="20">
        <v>10</v>
      </c>
      <c r="B13" s="5" t="s">
        <v>320</v>
      </c>
      <c r="C13" s="4">
        <v>5.6</v>
      </c>
      <c r="D13" s="27">
        <v>4.4000000000000004</v>
      </c>
      <c r="E13" s="27">
        <v>5.0999999999999996</v>
      </c>
      <c r="F13" s="27">
        <v>5.9</v>
      </c>
      <c r="G13" s="27">
        <v>7.1</v>
      </c>
      <c r="H13" s="27">
        <v>8.1999999999999993</v>
      </c>
      <c r="I13" s="27">
        <v>7</v>
      </c>
      <c r="J13" s="27">
        <v>5.4</v>
      </c>
      <c r="K13" s="27">
        <v>6</v>
      </c>
      <c r="L13" s="27">
        <v>5.0999999999999996</v>
      </c>
      <c r="M13" s="27">
        <v>3.8</v>
      </c>
      <c r="N13" s="27">
        <v>4.5</v>
      </c>
      <c r="O13" s="27">
        <v>5.5</v>
      </c>
      <c r="P13" s="27">
        <v>5.0999999999999996</v>
      </c>
      <c r="Q13" s="27"/>
      <c r="R13" s="27"/>
      <c r="S13" s="27"/>
    </row>
    <row r="14" spans="1:56" x14ac:dyDescent="0.3">
      <c r="A14" s="20">
        <v>11</v>
      </c>
      <c r="B14" s="5" t="s">
        <v>472</v>
      </c>
      <c r="C14" s="4">
        <v>3.4</v>
      </c>
      <c r="D14" s="27">
        <v>2</v>
      </c>
      <c r="E14" s="27">
        <v>2.6</v>
      </c>
      <c r="F14" s="27">
        <v>3.7</v>
      </c>
      <c r="G14" s="27">
        <v>3.5</v>
      </c>
      <c r="H14" s="27">
        <v>4.0999999999999996</v>
      </c>
      <c r="I14" s="27">
        <v>3.2</v>
      </c>
      <c r="J14" s="27">
        <v>2.7</v>
      </c>
      <c r="K14" s="27">
        <v>3.1</v>
      </c>
      <c r="L14" s="27">
        <v>2.5</v>
      </c>
      <c r="M14" s="27">
        <v>2</v>
      </c>
      <c r="N14" s="27">
        <v>2.1</v>
      </c>
      <c r="O14" s="27">
        <v>2.4</v>
      </c>
      <c r="P14" s="27">
        <v>2.8</v>
      </c>
      <c r="Q14" s="27"/>
      <c r="R14" s="27"/>
      <c r="S14" s="27"/>
    </row>
    <row r="15" spans="1:56" x14ac:dyDescent="0.3">
      <c r="A15" s="20">
        <v>12</v>
      </c>
      <c r="B15" s="5" t="s">
        <v>102</v>
      </c>
      <c r="C15" s="4">
        <v>10.5</v>
      </c>
      <c r="D15" s="27">
        <v>14.4</v>
      </c>
      <c r="E15" s="27">
        <v>14.3</v>
      </c>
      <c r="F15" s="27">
        <v>12.1</v>
      </c>
      <c r="G15" s="27">
        <v>12.3</v>
      </c>
      <c r="H15" s="27">
        <v>11.3</v>
      </c>
      <c r="I15" s="27">
        <v>12.6</v>
      </c>
      <c r="J15" s="27">
        <v>12.7</v>
      </c>
      <c r="K15" s="27">
        <v>9.9</v>
      </c>
      <c r="L15" s="27">
        <v>9.6999999999999993</v>
      </c>
      <c r="M15" s="27">
        <v>10</v>
      </c>
      <c r="N15" s="27">
        <v>7.4</v>
      </c>
      <c r="O15" s="27">
        <v>7.4</v>
      </c>
      <c r="P15" s="27">
        <v>6.7</v>
      </c>
      <c r="Q15" s="27"/>
      <c r="R15" s="27"/>
      <c r="S15" s="27"/>
    </row>
    <row r="16" spans="1:56" x14ac:dyDescent="0.3">
      <c r="A16" s="20">
        <v>13</v>
      </c>
      <c r="B16" s="5" t="s">
        <v>103</v>
      </c>
      <c r="C16" s="4">
        <v>2.2000000000000002</v>
      </c>
      <c r="D16" s="27">
        <v>2.5</v>
      </c>
      <c r="E16" s="27">
        <v>2.7</v>
      </c>
      <c r="F16" s="27">
        <v>3.5</v>
      </c>
      <c r="G16" s="27">
        <v>3.1</v>
      </c>
      <c r="H16" s="27">
        <v>2.2000000000000002</v>
      </c>
      <c r="I16" s="27">
        <v>2.2999999999999998</v>
      </c>
      <c r="J16" s="27">
        <v>2.4</v>
      </c>
      <c r="K16" s="27">
        <v>1.9</v>
      </c>
      <c r="L16" s="27">
        <v>2.7</v>
      </c>
      <c r="M16" s="27">
        <v>4</v>
      </c>
      <c r="N16" s="27">
        <v>2.2999999999999998</v>
      </c>
      <c r="O16" s="27">
        <v>1.5</v>
      </c>
      <c r="P16" s="27">
        <v>2.4</v>
      </c>
      <c r="Q16" s="27"/>
      <c r="R16" s="27"/>
      <c r="S16" s="27"/>
    </row>
    <row r="17" spans="1:19" x14ac:dyDescent="0.3">
      <c r="A17" s="20">
        <v>14</v>
      </c>
      <c r="B17" s="5" t="s">
        <v>104</v>
      </c>
      <c r="C17" s="4">
        <v>6.7</v>
      </c>
      <c r="D17" s="27">
        <v>7.3</v>
      </c>
      <c r="E17" s="27">
        <v>7.9</v>
      </c>
      <c r="F17" s="27">
        <v>10.199999999999999</v>
      </c>
      <c r="G17" s="27">
        <v>10.3</v>
      </c>
      <c r="H17" s="27">
        <v>8.1999999999999993</v>
      </c>
      <c r="I17" s="27">
        <v>8.4</v>
      </c>
      <c r="J17" s="27">
        <v>8</v>
      </c>
      <c r="K17" s="27">
        <v>8.5</v>
      </c>
      <c r="L17" s="27">
        <v>8.6</v>
      </c>
      <c r="M17" s="27">
        <v>8</v>
      </c>
      <c r="N17" s="27">
        <v>6.1</v>
      </c>
      <c r="O17" s="27">
        <v>5</v>
      </c>
      <c r="P17" s="27">
        <v>7.3</v>
      </c>
      <c r="Q17" s="27"/>
      <c r="R17" s="27"/>
      <c r="S17" s="27"/>
    </row>
    <row r="18" spans="1:19" x14ac:dyDescent="0.3">
      <c r="A18" s="20">
        <v>15</v>
      </c>
      <c r="B18" s="5" t="s">
        <v>105</v>
      </c>
      <c r="C18" s="4">
        <v>5.8</v>
      </c>
      <c r="D18" s="27">
        <v>4.9000000000000004</v>
      </c>
      <c r="E18" s="27">
        <v>5.2</v>
      </c>
      <c r="F18" s="27">
        <v>6.8</v>
      </c>
      <c r="G18" s="27">
        <v>6.3</v>
      </c>
      <c r="H18" s="27">
        <v>6.1</v>
      </c>
      <c r="I18" s="27">
        <v>7.2</v>
      </c>
      <c r="J18" s="27">
        <v>5.8</v>
      </c>
      <c r="K18" s="27">
        <v>4.5999999999999996</v>
      </c>
      <c r="L18" s="27">
        <v>5</v>
      </c>
      <c r="M18" s="27">
        <v>5.5</v>
      </c>
      <c r="N18" s="27">
        <v>3.6</v>
      </c>
      <c r="O18" s="27">
        <v>4.2</v>
      </c>
      <c r="P18" s="27">
        <v>5.2</v>
      </c>
      <c r="Q18" s="27"/>
      <c r="R18" s="27"/>
      <c r="S18" s="27"/>
    </row>
    <row r="19" spans="1:19" x14ac:dyDescent="0.3">
      <c r="A19" s="20">
        <v>16</v>
      </c>
      <c r="B19" s="5" t="s">
        <v>106</v>
      </c>
      <c r="C19" s="4">
        <v>3.9</v>
      </c>
      <c r="D19" s="27">
        <v>4</v>
      </c>
      <c r="E19" s="27">
        <v>4.2</v>
      </c>
      <c r="F19" s="27">
        <v>4.2</v>
      </c>
      <c r="G19" s="27">
        <v>4.9000000000000004</v>
      </c>
      <c r="H19" s="27">
        <v>5.6</v>
      </c>
      <c r="I19" s="27">
        <v>4.7</v>
      </c>
      <c r="J19" s="27">
        <v>5.0999999999999996</v>
      </c>
      <c r="K19" s="27">
        <v>3.7</v>
      </c>
      <c r="L19" s="27">
        <v>4.9000000000000004</v>
      </c>
      <c r="M19" s="27">
        <v>5.3</v>
      </c>
      <c r="N19" s="27">
        <v>5.3</v>
      </c>
      <c r="O19" s="27">
        <v>3.3</v>
      </c>
      <c r="P19" s="27">
        <v>2.9</v>
      </c>
      <c r="Q19" s="27"/>
      <c r="R19" s="27"/>
      <c r="S19" s="27"/>
    </row>
    <row r="20" spans="1:19" x14ac:dyDescent="0.3">
      <c r="A20" s="20">
        <v>17</v>
      </c>
      <c r="B20" s="5" t="s">
        <v>107</v>
      </c>
      <c r="C20" s="4">
        <v>2.5</v>
      </c>
      <c r="D20" s="27">
        <v>3.1</v>
      </c>
      <c r="E20" s="27">
        <v>4.5</v>
      </c>
      <c r="F20" s="27">
        <v>4</v>
      </c>
      <c r="G20" s="27">
        <v>4.5999999999999996</v>
      </c>
      <c r="H20" s="27">
        <v>3.9</v>
      </c>
      <c r="I20" s="27">
        <v>4</v>
      </c>
      <c r="J20" s="27">
        <v>3.9</v>
      </c>
      <c r="K20" s="27">
        <v>3</v>
      </c>
      <c r="L20" s="27">
        <v>4.5999999999999996</v>
      </c>
      <c r="M20" s="27">
        <v>5.5</v>
      </c>
      <c r="N20" s="27">
        <v>2.4</v>
      </c>
      <c r="O20" s="27">
        <v>2.6</v>
      </c>
      <c r="P20" s="27">
        <v>2</v>
      </c>
      <c r="Q20" s="27"/>
      <c r="R20" s="27"/>
      <c r="S20" s="27"/>
    </row>
    <row r="21" spans="1:19" x14ac:dyDescent="0.3">
      <c r="A21" s="20">
        <v>18</v>
      </c>
      <c r="B21" s="5" t="s">
        <v>321</v>
      </c>
      <c r="C21" s="4">
        <v>7.4</v>
      </c>
      <c r="D21" s="27">
        <v>6.1</v>
      </c>
      <c r="E21" s="27">
        <v>8.1</v>
      </c>
      <c r="F21" s="27">
        <v>4.9000000000000004</v>
      </c>
      <c r="G21" s="27">
        <v>5.3</v>
      </c>
      <c r="H21" s="27">
        <v>8.1999999999999993</v>
      </c>
      <c r="I21" s="27">
        <v>5.5</v>
      </c>
      <c r="J21" s="27">
        <v>5</v>
      </c>
      <c r="K21" s="27">
        <v>4.9000000000000004</v>
      </c>
      <c r="L21" s="27">
        <v>4.9000000000000004</v>
      </c>
      <c r="M21" s="27">
        <v>7.2</v>
      </c>
      <c r="N21" s="27">
        <v>5</v>
      </c>
      <c r="O21" s="27">
        <v>4.0999999999999996</v>
      </c>
      <c r="P21" s="27">
        <v>6.6</v>
      </c>
      <c r="Q21" s="27"/>
      <c r="R21" s="27"/>
      <c r="S21" s="27"/>
    </row>
    <row r="22" spans="1:19" x14ac:dyDescent="0.3">
      <c r="A22" s="20">
        <v>19</v>
      </c>
      <c r="B22" s="5" t="s">
        <v>473</v>
      </c>
      <c r="C22" s="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v>2.6</v>
      </c>
      <c r="Q22" s="27"/>
      <c r="R22" s="27"/>
      <c r="S22" s="27"/>
    </row>
    <row r="23" spans="1:19" x14ac:dyDescent="0.3">
      <c r="A23" s="20">
        <v>20</v>
      </c>
      <c r="B23" s="5" t="s">
        <v>108</v>
      </c>
      <c r="C23" s="4">
        <v>4.7</v>
      </c>
      <c r="D23" s="27">
        <v>6.7</v>
      </c>
      <c r="E23" s="27">
        <v>6</v>
      </c>
      <c r="F23" s="27">
        <v>6</v>
      </c>
      <c r="G23" s="27">
        <v>7.3</v>
      </c>
      <c r="H23" s="27">
        <v>7.6</v>
      </c>
      <c r="I23" s="27">
        <v>8.1999999999999993</v>
      </c>
      <c r="J23" s="27">
        <v>8.1</v>
      </c>
      <c r="K23" s="27">
        <v>5.7</v>
      </c>
      <c r="L23" s="27">
        <v>7</v>
      </c>
      <c r="M23" s="27">
        <v>7</v>
      </c>
      <c r="N23" s="27">
        <v>4.8</v>
      </c>
      <c r="O23" s="27">
        <v>4.5</v>
      </c>
      <c r="P23" s="27">
        <v>3.5</v>
      </c>
      <c r="Q23" s="27"/>
      <c r="R23" s="27"/>
      <c r="S23" s="27"/>
    </row>
    <row r="24" spans="1:19" x14ac:dyDescent="0.3">
      <c r="A24" s="20">
        <v>21</v>
      </c>
      <c r="B24" s="5" t="s">
        <v>474</v>
      </c>
      <c r="C24" s="4">
        <v>4</v>
      </c>
      <c r="D24" s="27">
        <v>3.1</v>
      </c>
      <c r="E24" s="27">
        <v>3.5</v>
      </c>
      <c r="F24" s="27">
        <v>2.4</v>
      </c>
      <c r="G24" s="27">
        <v>2.6</v>
      </c>
      <c r="H24" s="27">
        <v>4</v>
      </c>
      <c r="I24" s="27">
        <v>2.8</v>
      </c>
      <c r="J24" s="27">
        <v>2.5</v>
      </c>
      <c r="K24" s="27">
        <v>2.2000000000000002</v>
      </c>
      <c r="L24" s="27">
        <v>2.2000000000000002</v>
      </c>
      <c r="M24" s="27">
        <v>4.3</v>
      </c>
      <c r="N24" s="27">
        <v>2.2999999999999998</v>
      </c>
      <c r="O24" s="27">
        <v>1.3</v>
      </c>
      <c r="P24" s="27">
        <v>2.4</v>
      </c>
      <c r="Q24" s="27"/>
      <c r="R24" s="27"/>
      <c r="S24" s="27"/>
    </row>
    <row r="25" spans="1:19" x14ac:dyDescent="0.3">
      <c r="A25" s="20">
        <v>22</v>
      </c>
      <c r="B25" s="5" t="s">
        <v>322</v>
      </c>
      <c r="C25" s="4">
        <v>6.2</v>
      </c>
      <c r="D25" s="27">
        <v>5.9</v>
      </c>
      <c r="E25" s="27">
        <v>5.4</v>
      </c>
      <c r="F25" s="27">
        <v>7</v>
      </c>
      <c r="G25" s="27">
        <v>6.6</v>
      </c>
      <c r="H25" s="27">
        <v>9.1</v>
      </c>
      <c r="I25" s="27">
        <v>8.4</v>
      </c>
      <c r="J25" s="27">
        <v>9</v>
      </c>
      <c r="K25" s="27">
        <v>5.2</v>
      </c>
      <c r="L25" s="27">
        <v>5.5</v>
      </c>
      <c r="M25" s="27">
        <v>6.9</v>
      </c>
      <c r="N25" s="27">
        <v>5.5</v>
      </c>
      <c r="O25" s="27">
        <v>5.0999999999999996</v>
      </c>
      <c r="P25" s="27">
        <v>5.9</v>
      </c>
      <c r="Q25" s="27"/>
      <c r="R25" s="27"/>
      <c r="S25" s="27"/>
    </row>
    <row r="26" spans="1:19" x14ac:dyDescent="0.3">
      <c r="A26" s="20">
        <v>23</v>
      </c>
      <c r="B26" s="5" t="s">
        <v>323</v>
      </c>
      <c r="C26" s="4">
        <v>7.3</v>
      </c>
      <c r="D26" s="27">
        <v>5.7</v>
      </c>
      <c r="E26" s="27">
        <v>6.8</v>
      </c>
      <c r="F26" s="27">
        <v>4</v>
      </c>
      <c r="G26" s="27">
        <v>4.5</v>
      </c>
      <c r="H26" s="27">
        <v>5.0999999999999996</v>
      </c>
      <c r="I26" s="27">
        <v>3.7</v>
      </c>
      <c r="J26" s="27">
        <v>4</v>
      </c>
      <c r="K26" s="27">
        <v>3.7</v>
      </c>
      <c r="L26" s="27">
        <v>3.5</v>
      </c>
      <c r="M26" s="27">
        <v>5</v>
      </c>
      <c r="N26" s="27">
        <v>3</v>
      </c>
      <c r="O26" s="27">
        <v>1.9</v>
      </c>
      <c r="P26" s="27">
        <v>3.4</v>
      </c>
      <c r="Q26" s="27"/>
      <c r="R26" s="27"/>
      <c r="S26" s="27"/>
    </row>
    <row r="27" spans="1:19" x14ac:dyDescent="0.3">
      <c r="A27" s="20">
        <v>24</v>
      </c>
      <c r="B27" s="5" t="s">
        <v>475</v>
      </c>
      <c r="C27" s="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5.5</v>
      </c>
      <c r="Q27" s="27"/>
      <c r="R27" s="27"/>
      <c r="S27" s="27"/>
    </row>
    <row r="28" spans="1:19" x14ac:dyDescent="0.3">
      <c r="A28" s="20">
        <v>25</v>
      </c>
      <c r="B28" s="5" t="s">
        <v>476</v>
      </c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3</v>
      </c>
      <c r="Q28" s="27"/>
      <c r="R28" s="27"/>
      <c r="S28" s="27"/>
    </row>
    <row r="29" spans="1:19" x14ac:dyDescent="0.3">
      <c r="A29" s="20">
        <v>26</v>
      </c>
      <c r="B29" s="5" t="s">
        <v>109</v>
      </c>
      <c r="C29" s="4">
        <v>3.5</v>
      </c>
      <c r="D29" s="27">
        <v>3.7</v>
      </c>
      <c r="E29" s="27">
        <v>3.5</v>
      </c>
      <c r="F29" s="27">
        <v>5.0999999999999996</v>
      </c>
      <c r="G29" s="27">
        <v>4.5</v>
      </c>
      <c r="H29" s="27">
        <v>4.5999999999999996</v>
      </c>
      <c r="I29" s="27">
        <v>4.5</v>
      </c>
      <c r="J29" s="27">
        <v>4.5999999999999996</v>
      </c>
      <c r="K29" s="27">
        <v>3.2</v>
      </c>
      <c r="L29" s="27">
        <v>4.5999999999999996</v>
      </c>
      <c r="M29" s="27">
        <v>5.3</v>
      </c>
      <c r="N29" s="27">
        <v>3.2</v>
      </c>
      <c r="O29" s="27">
        <v>2.9</v>
      </c>
      <c r="P29" s="27">
        <v>2.5</v>
      </c>
      <c r="Q29" s="27"/>
      <c r="R29" s="27"/>
      <c r="S29" s="27"/>
    </row>
    <row r="30" spans="1:19" x14ac:dyDescent="0.3">
      <c r="A30" s="20">
        <v>27</v>
      </c>
      <c r="B30" s="5" t="s">
        <v>110</v>
      </c>
      <c r="C30" s="4">
        <v>3.3</v>
      </c>
      <c r="D30" s="27">
        <v>3.3</v>
      </c>
      <c r="E30" s="27">
        <v>3.4</v>
      </c>
      <c r="F30" s="27">
        <v>5.2</v>
      </c>
      <c r="G30" s="27">
        <v>4.4000000000000004</v>
      </c>
      <c r="H30" s="27">
        <v>4.4000000000000004</v>
      </c>
      <c r="I30" s="27">
        <v>4.5</v>
      </c>
      <c r="J30" s="27">
        <v>4.5999999999999996</v>
      </c>
      <c r="K30" s="27">
        <v>3.6</v>
      </c>
      <c r="L30" s="27">
        <v>3.9</v>
      </c>
      <c r="M30" s="27">
        <v>4.7</v>
      </c>
      <c r="N30" s="27">
        <v>3</v>
      </c>
      <c r="O30" s="27">
        <v>2.8</v>
      </c>
      <c r="P30" s="27">
        <v>3</v>
      </c>
      <c r="Q30" s="27"/>
      <c r="R30" s="27"/>
      <c r="S30" s="27"/>
    </row>
    <row r="31" spans="1:19" x14ac:dyDescent="0.3">
      <c r="A31" s="20">
        <v>28</v>
      </c>
      <c r="B31" s="5" t="s">
        <v>324</v>
      </c>
      <c r="C31" s="4">
        <v>2.8</v>
      </c>
      <c r="D31" s="27">
        <v>2.5</v>
      </c>
      <c r="E31" s="27">
        <v>3.3</v>
      </c>
      <c r="F31" s="27">
        <v>2.8</v>
      </c>
      <c r="G31" s="27">
        <v>3.6</v>
      </c>
      <c r="H31" s="27">
        <v>2.5</v>
      </c>
      <c r="I31" s="27">
        <v>2.6</v>
      </c>
      <c r="J31" s="27">
        <v>2.7</v>
      </c>
      <c r="K31" s="27">
        <v>2.4</v>
      </c>
      <c r="L31" s="27">
        <v>1.6</v>
      </c>
      <c r="M31" s="27">
        <v>2.2999999999999998</v>
      </c>
      <c r="N31" s="27">
        <v>1.5</v>
      </c>
      <c r="O31" s="27">
        <v>1.5</v>
      </c>
      <c r="P31" s="27">
        <v>2.2999999999999998</v>
      </c>
      <c r="Q31" s="27"/>
      <c r="R31" s="27"/>
      <c r="S31" s="27"/>
    </row>
    <row r="32" spans="1:19" x14ac:dyDescent="0.3">
      <c r="A32" s="20">
        <v>29</v>
      </c>
      <c r="B32" s="5" t="s">
        <v>477</v>
      </c>
      <c r="C32" s="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v>1.6</v>
      </c>
      <c r="Q32" s="27"/>
      <c r="R32" s="27"/>
      <c r="S32" s="27"/>
    </row>
    <row r="33" spans="1:19" x14ac:dyDescent="0.3">
      <c r="A33" s="20">
        <v>30</v>
      </c>
      <c r="B33" s="5" t="s">
        <v>478</v>
      </c>
      <c r="C33" s="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v>1.5</v>
      </c>
      <c r="Q33" s="27"/>
      <c r="R33" s="27"/>
      <c r="S33" s="27"/>
    </row>
    <row r="34" spans="1:19" x14ac:dyDescent="0.3">
      <c r="A34" s="20">
        <v>31</v>
      </c>
      <c r="B34" s="5" t="s">
        <v>111</v>
      </c>
      <c r="C34" s="4">
        <v>5.5</v>
      </c>
      <c r="D34" s="27">
        <v>5.5</v>
      </c>
      <c r="E34" s="27">
        <v>5.8</v>
      </c>
      <c r="F34" s="27">
        <v>7</v>
      </c>
      <c r="G34" s="27">
        <v>7.2</v>
      </c>
      <c r="H34" s="27">
        <v>6.4</v>
      </c>
      <c r="I34" s="27">
        <v>6.3</v>
      </c>
      <c r="J34" s="27">
        <v>5.5</v>
      </c>
      <c r="K34" s="27">
        <v>4.8</v>
      </c>
      <c r="L34" s="27">
        <v>5.7</v>
      </c>
      <c r="M34" s="27">
        <v>7.1</v>
      </c>
      <c r="N34" s="27">
        <v>4.9000000000000004</v>
      </c>
      <c r="O34" s="27">
        <v>4.7</v>
      </c>
      <c r="P34" s="27">
        <v>5.6</v>
      </c>
      <c r="Q34" s="27"/>
      <c r="R34" s="27"/>
      <c r="S34" s="27"/>
    </row>
    <row r="35" spans="1:19" x14ac:dyDescent="0.3">
      <c r="A35" s="20">
        <v>32</v>
      </c>
      <c r="B35" s="5" t="s">
        <v>112</v>
      </c>
      <c r="C35" s="4">
        <v>4.5</v>
      </c>
      <c r="D35" s="27">
        <v>4.7</v>
      </c>
      <c r="E35" s="27">
        <v>4.9000000000000004</v>
      </c>
      <c r="F35" s="27">
        <v>6.4</v>
      </c>
      <c r="G35" s="27">
        <v>5.6</v>
      </c>
      <c r="H35" s="27">
        <v>5.4</v>
      </c>
      <c r="I35" s="27">
        <v>4.9000000000000004</v>
      </c>
      <c r="J35" s="27">
        <v>4.2</v>
      </c>
      <c r="K35" s="27">
        <v>4</v>
      </c>
      <c r="L35" s="27">
        <v>4.5999999999999996</v>
      </c>
      <c r="M35" s="27">
        <v>6</v>
      </c>
      <c r="N35" s="27">
        <v>4.2</v>
      </c>
      <c r="O35" s="27">
        <v>3.4</v>
      </c>
      <c r="P35" s="27">
        <v>3.9</v>
      </c>
      <c r="Q35" s="27"/>
      <c r="R35" s="27"/>
      <c r="S35" s="27"/>
    </row>
    <row r="36" spans="1:19" x14ac:dyDescent="0.3">
      <c r="A36" s="20">
        <v>33</v>
      </c>
      <c r="B36" s="5" t="s">
        <v>113</v>
      </c>
      <c r="C36" s="4">
        <v>2.8</v>
      </c>
      <c r="D36" s="27">
        <v>2.7</v>
      </c>
      <c r="E36" s="27">
        <v>3.1</v>
      </c>
      <c r="F36" s="27">
        <v>3.1</v>
      </c>
      <c r="G36" s="27">
        <v>3.1</v>
      </c>
      <c r="H36" s="27">
        <v>3.7</v>
      </c>
      <c r="I36" s="27">
        <v>3.7</v>
      </c>
      <c r="J36" s="27">
        <v>4</v>
      </c>
      <c r="K36" s="27">
        <v>3.2</v>
      </c>
      <c r="L36" s="27">
        <v>4.7</v>
      </c>
      <c r="M36" s="27">
        <v>4.5999999999999996</v>
      </c>
      <c r="N36" s="27">
        <v>4.0999999999999996</v>
      </c>
      <c r="O36" s="27">
        <v>2.6</v>
      </c>
      <c r="P36" s="27">
        <v>2.4</v>
      </c>
      <c r="Q36" s="27"/>
      <c r="R36" s="27"/>
      <c r="S36" s="27"/>
    </row>
    <row r="37" spans="1:19" x14ac:dyDescent="0.3">
      <c r="A37" s="20">
        <v>34</v>
      </c>
      <c r="B37" s="5" t="s">
        <v>325</v>
      </c>
      <c r="C37" s="4">
        <v>7.9</v>
      </c>
      <c r="D37" s="27">
        <v>5.7</v>
      </c>
      <c r="E37" s="27">
        <v>6.9</v>
      </c>
      <c r="F37" s="27">
        <v>4.5999999999999996</v>
      </c>
      <c r="G37" s="27">
        <v>4.7</v>
      </c>
      <c r="H37" s="27">
        <v>6.6</v>
      </c>
      <c r="I37" s="27">
        <v>3.9</v>
      </c>
      <c r="J37" s="27">
        <v>3.9</v>
      </c>
      <c r="K37" s="27">
        <v>3.9</v>
      </c>
      <c r="L37" s="27">
        <v>4</v>
      </c>
      <c r="M37" s="27">
        <v>5.7</v>
      </c>
      <c r="N37" s="27">
        <v>3.9</v>
      </c>
      <c r="O37" s="27">
        <v>2.8</v>
      </c>
      <c r="P37" s="27">
        <v>4.4000000000000004</v>
      </c>
      <c r="Q37" s="27"/>
      <c r="R37" s="27"/>
      <c r="S37" s="27"/>
    </row>
    <row r="38" spans="1:19" x14ac:dyDescent="0.3">
      <c r="A38" s="20">
        <v>35</v>
      </c>
      <c r="B38" s="5" t="s">
        <v>114</v>
      </c>
      <c r="C38" s="4">
        <v>1.5</v>
      </c>
      <c r="D38" s="27">
        <v>2.2000000000000002</v>
      </c>
      <c r="E38" s="27">
        <v>2.4</v>
      </c>
      <c r="F38" s="27">
        <v>2.2000000000000002</v>
      </c>
      <c r="G38" s="27">
        <v>2.2999999999999998</v>
      </c>
      <c r="H38" s="27">
        <v>1.7</v>
      </c>
      <c r="I38" s="27">
        <v>1.8</v>
      </c>
      <c r="J38" s="27">
        <v>2.2999999999999998</v>
      </c>
      <c r="K38" s="27">
        <v>1.7</v>
      </c>
      <c r="L38" s="27">
        <v>2.5</v>
      </c>
      <c r="M38" s="27">
        <v>3.6</v>
      </c>
      <c r="N38" s="27">
        <v>1.2</v>
      </c>
      <c r="O38" s="27">
        <v>1.3</v>
      </c>
      <c r="P38" s="27">
        <v>1.1000000000000001</v>
      </c>
      <c r="Q38" s="27"/>
      <c r="R38" s="27"/>
      <c r="S38" s="27"/>
    </row>
    <row r="39" spans="1:19" x14ac:dyDescent="0.3">
      <c r="A39" s="20">
        <v>36</v>
      </c>
      <c r="B39" s="5" t="s">
        <v>326</v>
      </c>
      <c r="C39" s="4">
        <v>4.3</v>
      </c>
      <c r="D39" s="27">
        <v>3.4</v>
      </c>
      <c r="E39" s="27">
        <v>4.5</v>
      </c>
      <c r="F39" s="27">
        <v>3.1</v>
      </c>
      <c r="G39" s="27">
        <v>4.7</v>
      </c>
      <c r="H39" s="27">
        <v>4</v>
      </c>
      <c r="I39" s="27">
        <v>3.7</v>
      </c>
      <c r="J39" s="27">
        <v>2.5</v>
      </c>
      <c r="K39" s="27">
        <v>2.2999999999999998</v>
      </c>
      <c r="L39" s="27">
        <v>1.9</v>
      </c>
      <c r="M39" s="27">
        <v>2.8</v>
      </c>
      <c r="N39" s="27">
        <v>1.5</v>
      </c>
      <c r="O39" s="27">
        <v>1.5</v>
      </c>
      <c r="P39" s="27">
        <v>1.7</v>
      </c>
      <c r="Q39" s="27"/>
      <c r="R39" s="27"/>
      <c r="S39" s="27"/>
    </row>
    <row r="40" spans="1:19" x14ac:dyDescent="0.3">
      <c r="A40" s="20">
        <v>37</v>
      </c>
      <c r="B40" s="5" t="s">
        <v>115</v>
      </c>
      <c r="C40" s="4">
        <v>4.5</v>
      </c>
      <c r="D40" s="27">
        <v>4.2</v>
      </c>
      <c r="E40" s="27">
        <v>4.2</v>
      </c>
      <c r="F40" s="27">
        <v>6.2</v>
      </c>
      <c r="G40" s="27">
        <v>6.1</v>
      </c>
      <c r="H40" s="27">
        <v>4.9000000000000004</v>
      </c>
      <c r="I40" s="27">
        <v>4.4000000000000004</v>
      </c>
      <c r="J40" s="27">
        <v>3.9</v>
      </c>
      <c r="K40" s="27">
        <v>3.2</v>
      </c>
      <c r="L40" s="27">
        <v>4</v>
      </c>
      <c r="M40" s="27">
        <v>5.7</v>
      </c>
      <c r="N40" s="27">
        <v>3.4</v>
      </c>
      <c r="O40" s="27">
        <v>3.4</v>
      </c>
      <c r="P40" s="27">
        <v>3.8</v>
      </c>
      <c r="Q40" s="27"/>
      <c r="R40" s="27"/>
      <c r="S40" s="27"/>
    </row>
    <row r="41" spans="1:19" x14ac:dyDescent="0.3">
      <c r="A41" s="20">
        <v>38</v>
      </c>
      <c r="B41" s="5" t="s">
        <v>327</v>
      </c>
      <c r="C41" s="4">
        <v>6</v>
      </c>
      <c r="D41" s="27">
        <v>5.6</v>
      </c>
      <c r="E41" s="27">
        <v>6.7</v>
      </c>
      <c r="F41" s="27">
        <v>5.9</v>
      </c>
      <c r="G41" s="27">
        <v>7.4</v>
      </c>
      <c r="H41" s="27">
        <v>5.8</v>
      </c>
      <c r="I41" s="27">
        <v>5.8</v>
      </c>
      <c r="J41" s="27">
        <v>6.1</v>
      </c>
      <c r="K41" s="27">
        <v>5.6</v>
      </c>
      <c r="L41" s="27">
        <v>2.9</v>
      </c>
      <c r="M41" s="27">
        <v>3.8</v>
      </c>
      <c r="N41" s="27">
        <v>2.5</v>
      </c>
      <c r="O41" s="27">
        <v>2.9</v>
      </c>
      <c r="P41" s="27">
        <v>3.7</v>
      </c>
      <c r="Q41" s="27"/>
      <c r="R41" s="27"/>
      <c r="S41" s="27"/>
    </row>
    <row r="42" spans="1:19" x14ac:dyDescent="0.3">
      <c r="A42" s="20">
        <v>39</v>
      </c>
      <c r="B42" s="5" t="s">
        <v>328</v>
      </c>
      <c r="C42" s="4">
        <v>7.7</v>
      </c>
      <c r="D42" s="27">
        <v>6.6</v>
      </c>
      <c r="E42" s="27">
        <v>9.3000000000000007</v>
      </c>
      <c r="F42" s="27">
        <v>7.2</v>
      </c>
      <c r="G42" s="27">
        <v>8.6</v>
      </c>
      <c r="H42" s="27">
        <v>6.8</v>
      </c>
      <c r="I42" s="27">
        <v>6</v>
      </c>
      <c r="J42" s="27">
        <v>4.8</v>
      </c>
      <c r="K42" s="27">
        <v>4.9000000000000004</v>
      </c>
      <c r="L42" s="27">
        <v>4.9000000000000004</v>
      </c>
      <c r="M42" s="27">
        <v>4.5</v>
      </c>
      <c r="N42" s="27">
        <v>3.6</v>
      </c>
      <c r="O42" s="27">
        <v>4.4000000000000004</v>
      </c>
      <c r="P42" s="27">
        <v>5</v>
      </c>
      <c r="Q42" s="27"/>
      <c r="R42" s="27"/>
      <c r="S42" s="27"/>
    </row>
    <row r="43" spans="1:19" x14ac:dyDescent="0.3">
      <c r="A43" s="20">
        <v>40</v>
      </c>
      <c r="B43" s="5" t="s">
        <v>479</v>
      </c>
      <c r="C43" s="4">
        <v>4.2</v>
      </c>
      <c r="D43" s="27">
        <v>3.4</v>
      </c>
      <c r="E43" s="27">
        <v>4.7</v>
      </c>
      <c r="F43" s="27">
        <v>3.4</v>
      </c>
      <c r="G43" s="27">
        <v>4.4000000000000004</v>
      </c>
      <c r="H43" s="27">
        <v>3.4</v>
      </c>
      <c r="I43" s="27">
        <v>3.3</v>
      </c>
      <c r="J43" s="27">
        <v>2.7</v>
      </c>
      <c r="K43" s="27">
        <v>2.5</v>
      </c>
      <c r="L43" s="27">
        <v>2.5</v>
      </c>
      <c r="M43" s="27">
        <v>3</v>
      </c>
      <c r="N43" s="27">
        <v>2</v>
      </c>
      <c r="O43" s="27">
        <v>2</v>
      </c>
      <c r="P43" s="27">
        <v>2.2000000000000002</v>
      </c>
      <c r="Q43" s="27"/>
      <c r="R43" s="27"/>
      <c r="S43" s="27"/>
    </row>
    <row r="44" spans="1:19" x14ac:dyDescent="0.3">
      <c r="A44" s="20">
        <v>41</v>
      </c>
      <c r="B44" s="5" t="s">
        <v>329</v>
      </c>
      <c r="C44" s="4">
        <v>9.9</v>
      </c>
      <c r="D44" s="27">
        <v>8.9</v>
      </c>
      <c r="E44" s="27">
        <v>12.1</v>
      </c>
      <c r="F44" s="27">
        <v>10.5</v>
      </c>
      <c r="G44" s="27">
        <v>11.2</v>
      </c>
      <c r="H44" s="27">
        <v>11.7</v>
      </c>
      <c r="I44" s="27">
        <v>6.9</v>
      </c>
      <c r="J44" s="27">
        <v>12.5</v>
      </c>
      <c r="K44" s="27">
        <v>6.2</v>
      </c>
      <c r="L44" s="27">
        <v>8.8000000000000007</v>
      </c>
      <c r="M44" s="27">
        <v>7.6</v>
      </c>
      <c r="N44" s="27">
        <v>6.6</v>
      </c>
      <c r="O44" s="27">
        <v>5.7</v>
      </c>
      <c r="P44" s="27">
        <v>5.5</v>
      </c>
      <c r="Q44" s="27"/>
      <c r="R44" s="27"/>
      <c r="S44" s="27"/>
    </row>
    <row r="45" spans="1:19" x14ac:dyDescent="0.3">
      <c r="A45" s="20">
        <v>42</v>
      </c>
      <c r="B45" s="5" t="s">
        <v>480</v>
      </c>
      <c r="C45" s="4">
        <v>4.0999999999999996</v>
      </c>
      <c r="D45" s="27">
        <v>4.2</v>
      </c>
      <c r="E45" s="27">
        <v>5.9</v>
      </c>
      <c r="F45" s="27">
        <v>5.6</v>
      </c>
      <c r="G45" s="27">
        <v>5.4</v>
      </c>
      <c r="H45" s="27">
        <v>5</v>
      </c>
      <c r="I45" s="27">
        <v>3.1</v>
      </c>
      <c r="J45" s="27">
        <v>5.6</v>
      </c>
      <c r="K45" s="27">
        <v>2.6</v>
      </c>
      <c r="L45" s="27">
        <v>3.8</v>
      </c>
      <c r="M45" s="27">
        <v>3.6</v>
      </c>
      <c r="N45" s="27">
        <v>3.6</v>
      </c>
      <c r="O45" s="27">
        <v>3</v>
      </c>
      <c r="P45" s="27">
        <v>3</v>
      </c>
      <c r="Q45" s="27"/>
      <c r="R45" s="27"/>
      <c r="S45" s="27"/>
    </row>
    <row r="46" spans="1:19" x14ac:dyDescent="0.3">
      <c r="A46" s="20">
        <v>43</v>
      </c>
      <c r="B46" s="5" t="s">
        <v>481</v>
      </c>
      <c r="C46" s="4">
        <v>2.5</v>
      </c>
      <c r="D46" s="27">
        <v>2.4</v>
      </c>
      <c r="E46" s="27">
        <v>3.6</v>
      </c>
      <c r="F46" s="27">
        <v>3.3</v>
      </c>
      <c r="G46" s="27">
        <v>3.6</v>
      </c>
      <c r="H46" s="27">
        <v>3.3</v>
      </c>
      <c r="I46" s="27">
        <v>2</v>
      </c>
      <c r="J46" s="27">
        <v>3.3</v>
      </c>
      <c r="K46" s="27">
        <v>1.6</v>
      </c>
      <c r="L46" s="27">
        <v>2.2999999999999998</v>
      </c>
      <c r="M46" s="27">
        <v>2.2000000000000002</v>
      </c>
      <c r="N46" s="27">
        <v>1.6</v>
      </c>
      <c r="O46" s="27">
        <v>1.2</v>
      </c>
      <c r="P46" s="27">
        <v>1.2</v>
      </c>
      <c r="Q46" s="27"/>
      <c r="R46" s="27"/>
      <c r="S46" s="27"/>
    </row>
    <row r="47" spans="1:19" x14ac:dyDescent="0.3">
      <c r="A47" s="20">
        <v>44</v>
      </c>
      <c r="B47" s="5" t="s">
        <v>116</v>
      </c>
      <c r="C47" s="4">
        <v>3.1</v>
      </c>
      <c r="D47" s="27">
        <v>3.7</v>
      </c>
      <c r="E47" s="27">
        <v>4.7</v>
      </c>
      <c r="F47" s="27">
        <v>4.3</v>
      </c>
      <c r="G47" s="27">
        <v>4.5999999999999996</v>
      </c>
      <c r="H47" s="27">
        <v>3.9</v>
      </c>
      <c r="I47" s="27">
        <v>4</v>
      </c>
      <c r="J47" s="27">
        <v>3.6</v>
      </c>
      <c r="K47" s="27">
        <v>2.8</v>
      </c>
      <c r="L47" s="27">
        <v>3.9</v>
      </c>
      <c r="M47" s="27">
        <v>5</v>
      </c>
      <c r="N47" s="27">
        <v>2.2999999999999998</v>
      </c>
      <c r="O47" s="27">
        <v>2.9</v>
      </c>
      <c r="P47" s="27">
        <v>2.5</v>
      </c>
      <c r="Q47" s="27"/>
      <c r="R47" s="27"/>
      <c r="S47" s="27"/>
    </row>
    <row r="48" spans="1:19" x14ac:dyDescent="0.3">
      <c r="A48" s="20">
        <v>45</v>
      </c>
      <c r="B48" s="5" t="s">
        <v>482</v>
      </c>
      <c r="C48" s="4"/>
      <c r="D48" s="27"/>
      <c r="E48" s="27"/>
      <c r="F48" s="27"/>
      <c r="G48" s="27"/>
      <c r="H48" s="27"/>
      <c r="I48" s="27"/>
      <c r="J48" s="27"/>
      <c r="K48" s="27"/>
      <c r="L48" s="27">
        <v>4.2</v>
      </c>
      <c r="M48" s="27">
        <v>5.4</v>
      </c>
      <c r="N48" s="27">
        <v>2.8</v>
      </c>
      <c r="O48" s="27">
        <v>3.1</v>
      </c>
      <c r="P48" s="27">
        <v>2.7</v>
      </c>
      <c r="Q48" s="27"/>
      <c r="R48" s="27"/>
      <c r="S48" s="27"/>
    </row>
    <row r="49" spans="1:19" x14ac:dyDescent="0.3">
      <c r="A49" s="20">
        <v>46</v>
      </c>
      <c r="B49" s="5" t="s">
        <v>483</v>
      </c>
      <c r="C49" s="4"/>
      <c r="D49" s="27"/>
      <c r="E49" s="27"/>
      <c r="F49" s="27"/>
      <c r="G49" s="27"/>
      <c r="H49" s="27"/>
      <c r="I49" s="27"/>
      <c r="J49" s="27"/>
      <c r="K49" s="27"/>
      <c r="L49" s="27">
        <v>4.7</v>
      </c>
      <c r="M49" s="27">
        <v>5.8</v>
      </c>
      <c r="N49" s="27">
        <v>3</v>
      </c>
      <c r="O49" s="27">
        <v>3.3</v>
      </c>
      <c r="P49" s="27">
        <v>2.6</v>
      </c>
      <c r="Q49" s="27"/>
      <c r="R49" s="27"/>
      <c r="S49" s="27"/>
    </row>
    <row r="50" spans="1:19" x14ac:dyDescent="0.3">
      <c r="A50" s="20">
        <v>47</v>
      </c>
      <c r="B50" s="5" t="s">
        <v>117</v>
      </c>
      <c r="C50" s="4">
        <v>2.7</v>
      </c>
      <c r="D50" s="27">
        <v>3.2</v>
      </c>
      <c r="E50" s="27">
        <v>3.7</v>
      </c>
      <c r="F50" s="27">
        <v>3.6</v>
      </c>
      <c r="G50" s="27">
        <v>4.0999999999999996</v>
      </c>
      <c r="H50" s="27">
        <v>4.2</v>
      </c>
      <c r="I50" s="27">
        <v>3.5</v>
      </c>
      <c r="J50" s="27">
        <v>4</v>
      </c>
      <c r="K50" s="27">
        <v>3.1</v>
      </c>
      <c r="L50" s="27">
        <v>4.5999999999999996</v>
      </c>
      <c r="M50" s="27">
        <v>4.7</v>
      </c>
      <c r="N50" s="27">
        <v>4.2</v>
      </c>
      <c r="O50" s="27">
        <v>2.7</v>
      </c>
      <c r="P50" s="27">
        <v>2.5</v>
      </c>
      <c r="Q50" s="27"/>
      <c r="R50" s="27"/>
      <c r="S50" s="27"/>
    </row>
    <row r="51" spans="1:19" x14ac:dyDescent="0.3">
      <c r="A51" s="20">
        <v>48</v>
      </c>
      <c r="B51" s="5" t="s">
        <v>484</v>
      </c>
      <c r="C51" s="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>
        <v>3</v>
      </c>
      <c r="Q51" s="27"/>
      <c r="R51" s="27"/>
      <c r="S51" s="27"/>
    </row>
    <row r="52" spans="1:19" x14ac:dyDescent="0.3">
      <c r="A52" s="20">
        <v>49</v>
      </c>
      <c r="B52" s="5" t="s">
        <v>485</v>
      </c>
      <c r="C52" s="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>
        <v>4</v>
      </c>
      <c r="Q52" s="27"/>
      <c r="R52" s="27"/>
      <c r="S52" s="27"/>
    </row>
    <row r="53" spans="1:19" x14ac:dyDescent="0.3">
      <c r="A53" s="20">
        <v>50</v>
      </c>
      <c r="B53" s="5" t="s">
        <v>118</v>
      </c>
      <c r="C53" s="4">
        <v>4.5999999999999996</v>
      </c>
      <c r="D53" s="27">
        <v>4.7</v>
      </c>
      <c r="E53" s="27">
        <v>4.8</v>
      </c>
      <c r="F53" s="27">
        <v>6.9</v>
      </c>
      <c r="G53" s="27">
        <v>6.3</v>
      </c>
      <c r="H53" s="27">
        <v>5.7</v>
      </c>
      <c r="I53" s="27">
        <v>6</v>
      </c>
      <c r="J53" s="27">
        <v>6.1</v>
      </c>
      <c r="K53" s="27">
        <v>4.7</v>
      </c>
      <c r="L53" s="27">
        <v>5.5</v>
      </c>
      <c r="M53" s="27">
        <v>5.9</v>
      </c>
      <c r="N53" s="27">
        <v>4.2</v>
      </c>
      <c r="O53" s="27">
        <v>4</v>
      </c>
      <c r="P53" s="27">
        <v>4.9000000000000004</v>
      </c>
      <c r="Q53" s="27"/>
      <c r="R53" s="27"/>
      <c r="S53" s="27"/>
    </row>
    <row r="54" spans="1:19" x14ac:dyDescent="0.3">
      <c r="A54" s="20">
        <v>51</v>
      </c>
      <c r="B54" s="5" t="s">
        <v>119</v>
      </c>
      <c r="C54" s="4">
        <v>5.2</v>
      </c>
      <c r="D54" s="27">
        <v>5.0999999999999996</v>
      </c>
      <c r="E54" s="27">
        <v>5.6</v>
      </c>
      <c r="F54" s="27">
        <v>8.5</v>
      </c>
      <c r="G54" s="27">
        <v>7.4</v>
      </c>
      <c r="H54" s="27">
        <v>8.1999999999999993</v>
      </c>
      <c r="I54" s="27">
        <v>9.1999999999999993</v>
      </c>
      <c r="J54" s="27">
        <v>9.4</v>
      </c>
      <c r="K54" s="27">
        <v>6.4</v>
      </c>
      <c r="L54" s="27">
        <v>7.2</v>
      </c>
      <c r="M54" s="27">
        <v>7.6</v>
      </c>
      <c r="N54" s="27">
        <v>5.4</v>
      </c>
      <c r="O54" s="27">
        <v>4.5</v>
      </c>
      <c r="P54" s="27">
        <v>5.2</v>
      </c>
      <c r="Q54" s="27"/>
      <c r="R54" s="27"/>
      <c r="S54" s="27"/>
    </row>
    <row r="55" spans="1:19" x14ac:dyDescent="0.3">
      <c r="A55" s="20">
        <v>52</v>
      </c>
      <c r="B55" s="5" t="s">
        <v>486</v>
      </c>
      <c r="C55" s="4"/>
      <c r="D55" s="27"/>
      <c r="E55" s="27"/>
      <c r="F55" s="27"/>
      <c r="G55" s="27"/>
      <c r="H55" s="27"/>
      <c r="I55" s="27"/>
      <c r="J55" s="27"/>
      <c r="K55" s="27"/>
      <c r="L55" s="27">
        <v>5.5</v>
      </c>
      <c r="M55" s="27">
        <v>7.3</v>
      </c>
      <c r="N55" s="27">
        <v>4.9000000000000004</v>
      </c>
      <c r="O55" s="27">
        <v>4.5999999999999996</v>
      </c>
      <c r="P55" s="27">
        <v>5.6</v>
      </c>
      <c r="Q55" s="27"/>
      <c r="R55" s="27"/>
      <c r="S55" s="27"/>
    </row>
    <row r="56" spans="1:19" x14ac:dyDescent="0.3">
      <c r="A56" s="20">
        <v>53</v>
      </c>
      <c r="B56" s="5" t="s">
        <v>120</v>
      </c>
      <c r="C56" s="4">
        <v>6.9</v>
      </c>
      <c r="D56" s="27">
        <v>6.7</v>
      </c>
      <c r="E56" s="27">
        <v>7.2</v>
      </c>
      <c r="F56" s="27">
        <v>10.199999999999999</v>
      </c>
      <c r="G56" s="27">
        <v>9.5</v>
      </c>
      <c r="H56" s="27">
        <v>9</v>
      </c>
      <c r="I56" s="27">
        <v>9.4</v>
      </c>
      <c r="J56" s="27">
        <v>9.6999999999999993</v>
      </c>
      <c r="K56" s="27">
        <v>6.5</v>
      </c>
      <c r="L56" s="27">
        <v>6.9</v>
      </c>
      <c r="M56" s="27">
        <v>7.7</v>
      </c>
      <c r="N56" s="27">
        <v>6.2</v>
      </c>
      <c r="O56" s="27">
        <v>6.2</v>
      </c>
      <c r="P56" s="27">
        <v>6.3</v>
      </c>
      <c r="Q56" s="27"/>
      <c r="R56" s="27"/>
      <c r="S56" s="27"/>
    </row>
    <row r="57" spans="1:19" x14ac:dyDescent="0.3">
      <c r="A57" s="20">
        <v>54</v>
      </c>
      <c r="B57" s="5" t="s">
        <v>121</v>
      </c>
      <c r="C57" s="4">
        <v>5.3</v>
      </c>
      <c r="D57" s="27">
        <v>5.0999999999999996</v>
      </c>
      <c r="E57" s="27">
        <v>5.9</v>
      </c>
      <c r="F57" s="27">
        <v>8.8000000000000007</v>
      </c>
      <c r="G57" s="27">
        <v>7.6</v>
      </c>
      <c r="H57" s="27">
        <v>7.4</v>
      </c>
      <c r="I57" s="27">
        <v>7.5</v>
      </c>
      <c r="J57" s="27">
        <v>7.2</v>
      </c>
      <c r="K57" s="27">
        <v>5.0999999999999996</v>
      </c>
      <c r="L57" s="27">
        <v>5.6</v>
      </c>
      <c r="M57" s="27">
        <v>6.2</v>
      </c>
      <c r="N57" s="27">
        <v>4.0999999999999996</v>
      </c>
      <c r="O57" s="27">
        <v>3.4</v>
      </c>
      <c r="P57" s="27">
        <v>4.2</v>
      </c>
      <c r="Q57" s="27"/>
      <c r="R57" s="27"/>
      <c r="S57" s="27"/>
    </row>
    <row r="58" spans="1:19" x14ac:dyDescent="0.3">
      <c r="A58" s="20">
        <v>55</v>
      </c>
      <c r="B58" s="5" t="s">
        <v>122</v>
      </c>
      <c r="C58" s="4">
        <v>10.4</v>
      </c>
      <c r="D58" s="27">
        <v>13.8</v>
      </c>
      <c r="E58" s="27">
        <v>13.1</v>
      </c>
      <c r="F58" s="27">
        <v>11.4</v>
      </c>
      <c r="G58" s="27">
        <v>12</v>
      </c>
      <c r="H58" s="27">
        <v>11.1</v>
      </c>
      <c r="I58" s="27">
        <v>11.5</v>
      </c>
      <c r="J58" s="27">
        <v>11.1</v>
      </c>
      <c r="K58" s="27">
        <v>8</v>
      </c>
      <c r="L58" s="27">
        <v>9.9</v>
      </c>
      <c r="M58" s="27">
        <v>10.6</v>
      </c>
      <c r="N58" s="27">
        <v>6.7</v>
      </c>
      <c r="O58" s="27">
        <v>6.3</v>
      </c>
      <c r="P58" s="27">
        <v>5.9</v>
      </c>
      <c r="Q58" s="27"/>
      <c r="R58" s="27"/>
      <c r="S58" s="27"/>
    </row>
    <row r="59" spans="1:19" x14ac:dyDescent="0.3">
      <c r="A59" s="20">
        <v>56</v>
      </c>
      <c r="B59" s="5" t="s">
        <v>330</v>
      </c>
      <c r="C59" s="4">
        <v>4.0999999999999996</v>
      </c>
      <c r="D59" s="27">
        <v>3.9</v>
      </c>
      <c r="E59" s="27">
        <v>5.0999999999999996</v>
      </c>
      <c r="F59" s="27">
        <v>3.8</v>
      </c>
      <c r="G59" s="27">
        <v>3.9</v>
      </c>
      <c r="H59" s="27">
        <v>3.2</v>
      </c>
      <c r="I59" s="27">
        <v>2.6</v>
      </c>
      <c r="J59" s="27">
        <v>2</v>
      </c>
      <c r="K59" s="27">
        <v>1.6</v>
      </c>
      <c r="L59" s="27">
        <v>1.9</v>
      </c>
      <c r="M59" s="27">
        <v>3.2</v>
      </c>
      <c r="N59" s="27">
        <v>1.6</v>
      </c>
      <c r="O59" s="27">
        <v>1.4</v>
      </c>
      <c r="P59" s="27">
        <v>1.3</v>
      </c>
      <c r="Q59" s="27"/>
      <c r="R59" s="27"/>
      <c r="S59" s="27"/>
    </row>
    <row r="60" spans="1:19" x14ac:dyDescent="0.3">
      <c r="A60" s="20">
        <v>57</v>
      </c>
      <c r="B60" s="5" t="s">
        <v>123</v>
      </c>
      <c r="C60" s="4">
        <v>1.9</v>
      </c>
      <c r="D60" s="27">
        <v>2.8</v>
      </c>
      <c r="E60" s="27">
        <v>3.5</v>
      </c>
      <c r="F60" s="27">
        <v>3.1</v>
      </c>
      <c r="G60" s="27">
        <v>3.8</v>
      </c>
      <c r="H60" s="27">
        <v>2.8</v>
      </c>
      <c r="I60" s="27">
        <v>2.7</v>
      </c>
      <c r="J60" s="27">
        <v>2.6</v>
      </c>
      <c r="K60" s="27">
        <v>1.7</v>
      </c>
      <c r="L60" s="27">
        <v>2.2999999999999998</v>
      </c>
      <c r="M60" s="27">
        <v>3.5</v>
      </c>
      <c r="N60" s="27">
        <v>1.5</v>
      </c>
      <c r="O60" s="27">
        <v>1.3</v>
      </c>
      <c r="P60" s="27">
        <v>1.6</v>
      </c>
      <c r="Q60" s="27"/>
      <c r="R60" s="27"/>
      <c r="S60" s="27"/>
    </row>
    <row r="61" spans="1:19" x14ac:dyDescent="0.3">
      <c r="A61" s="20">
        <v>58</v>
      </c>
      <c r="B61" s="5" t="s">
        <v>124</v>
      </c>
      <c r="C61" s="4">
        <v>2.2000000000000002</v>
      </c>
      <c r="D61" s="27">
        <v>2.7</v>
      </c>
      <c r="E61" s="27">
        <v>3.7</v>
      </c>
      <c r="F61" s="27">
        <v>3.2</v>
      </c>
      <c r="G61" s="27">
        <v>3.7</v>
      </c>
      <c r="H61" s="27">
        <v>3.1</v>
      </c>
      <c r="I61" s="27">
        <v>3</v>
      </c>
      <c r="J61" s="27">
        <v>2.7</v>
      </c>
      <c r="K61" s="27">
        <v>2.1</v>
      </c>
      <c r="L61" s="27">
        <v>3.3</v>
      </c>
      <c r="M61" s="27">
        <v>4.0999999999999996</v>
      </c>
      <c r="N61" s="27">
        <v>1.7</v>
      </c>
      <c r="O61" s="27">
        <v>1.8</v>
      </c>
      <c r="P61" s="27">
        <v>1.8</v>
      </c>
      <c r="Q61" s="27"/>
      <c r="R61" s="27"/>
      <c r="S61" s="27"/>
    </row>
    <row r="62" spans="1:19" x14ac:dyDescent="0.3">
      <c r="A62" s="20">
        <v>59</v>
      </c>
      <c r="B62" s="5" t="s">
        <v>125</v>
      </c>
      <c r="C62" s="4">
        <v>23.1</v>
      </c>
      <c r="D62" s="27">
        <v>23.1</v>
      </c>
      <c r="E62" s="27">
        <v>18.600000000000001</v>
      </c>
      <c r="F62" s="27">
        <v>25.4</v>
      </c>
      <c r="G62" s="27">
        <v>21.7</v>
      </c>
      <c r="H62" s="27">
        <v>21.9</v>
      </c>
      <c r="I62" s="27">
        <v>24.3</v>
      </c>
      <c r="J62" s="27">
        <v>21.2</v>
      </c>
      <c r="K62" s="27">
        <v>19.2</v>
      </c>
      <c r="L62" s="27">
        <v>20.3</v>
      </c>
      <c r="M62" s="27">
        <v>21.8</v>
      </c>
      <c r="N62" s="27">
        <v>18.5</v>
      </c>
      <c r="O62" s="27">
        <v>13.3</v>
      </c>
      <c r="P62" s="27">
        <v>14.9</v>
      </c>
      <c r="Q62" s="27"/>
      <c r="R62" s="27"/>
      <c r="S62" s="27"/>
    </row>
    <row r="63" spans="1:19" x14ac:dyDescent="0.3">
      <c r="A63" s="20">
        <v>60</v>
      </c>
      <c r="B63" s="5" t="s">
        <v>487</v>
      </c>
      <c r="C63" s="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>
        <v>6.5</v>
      </c>
      <c r="Q63" s="27"/>
      <c r="R63" s="27"/>
      <c r="S63" s="27"/>
    </row>
    <row r="64" spans="1:19" x14ac:dyDescent="0.3">
      <c r="A64" s="20">
        <v>61</v>
      </c>
      <c r="B64" s="5" t="s">
        <v>488</v>
      </c>
      <c r="C64" s="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>
        <v>5.6</v>
      </c>
      <c r="Q64" s="27"/>
      <c r="R64" s="27"/>
      <c r="S64" s="27"/>
    </row>
    <row r="65" spans="1:19" x14ac:dyDescent="0.3">
      <c r="A65" s="20">
        <v>62</v>
      </c>
      <c r="B65" s="5" t="s">
        <v>489</v>
      </c>
      <c r="C65" s="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4.9000000000000004</v>
      </c>
      <c r="Q65" s="27"/>
      <c r="R65" s="27"/>
      <c r="S65" s="27"/>
    </row>
    <row r="66" spans="1:19" x14ac:dyDescent="0.3">
      <c r="A66" s="20">
        <v>63</v>
      </c>
      <c r="B66" s="5" t="s">
        <v>126</v>
      </c>
      <c r="C66" s="4">
        <v>4.5</v>
      </c>
      <c r="D66" s="27">
        <v>5.6</v>
      </c>
      <c r="E66" s="27">
        <v>5.2</v>
      </c>
      <c r="F66" s="27">
        <v>6.5</v>
      </c>
      <c r="G66" s="27">
        <v>6.4</v>
      </c>
      <c r="H66" s="27">
        <v>5.3</v>
      </c>
      <c r="I66" s="27">
        <v>5.6</v>
      </c>
      <c r="J66" s="27">
        <v>5.0999999999999996</v>
      </c>
      <c r="K66" s="27">
        <v>4.5999999999999996</v>
      </c>
      <c r="L66" s="27">
        <v>5.6</v>
      </c>
      <c r="M66" s="27">
        <v>7</v>
      </c>
      <c r="N66" s="27">
        <v>4.0999999999999996</v>
      </c>
      <c r="O66" s="27">
        <v>3.2</v>
      </c>
      <c r="P66" s="27">
        <v>4.8</v>
      </c>
      <c r="Q66" s="27"/>
      <c r="R66" s="27"/>
      <c r="S66" s="27"/>
    </row>
    <row r="67" spans="1:19" x14ac:dyDescent="0.3">
      <c r="A67" s="20">
        <v>64</v>
      </c>
      <c r="B67" s="5" t="s">
        <v>127</v>
      </c>
      <c r="C67" s="4">
        <v>5</v>
      </c>
      <c r="D67" s="27">
        <v>6</v>
      </c>
      <c r="E67" s="27">
        <v>6.8</v>
      </c>
      <c r="F67" s="27">
        <v>9.5</v>
      </c>
      <c r="G67" s="27">
        <v>9.6999999999999993</v>
      </c>
      <c r="H67" s="27">
        <v>7.5</v>
      </c>
      <c r="I67" s="27">
        <v>7.8</v>
      </c>
      <c r="J67" s="27">
        <v>7.4</v>
      </c>
      <c r="K67" s="27">
        <v>6.7</v>
      </c>
      <c r="L67" s="27">
        <v>6.9</v>
      </c>
      <c r="M67" s="27">
        <v>8</v>
      </c>
      <c r="N67" s="27">
        <v>5.8</v>
      </c>
      <c r="O67" s="27">
        <v>4.5</v>
      </c>
      <c r="P67" s="27">
        <v>5.8</v>
      </c>
      <c r="Q67" s="27"/>
      <c r="R67" s="27"/>
      <c r="S67" s="27"/>
    </row>
    <row r="68" spans="1:19" x14ac:dyDescent="0.3">
      <c r="A68" s="20">
        <v>65</v>
      </c>
      <c r="B68" s="5" t="s">
        <v>331</v>
      </c>
      <c r="C68" s="4">
        <v>3.5</v>
      </c>
      <c r="D68" s="27">
        <v>3.5</v>
      </c>
      <c r="E68" s="27">
        <v>3.4</v>
      </c>
      <c r="F68" s="27">
        <v>3.7</v>
      </c>
      <c r="G68" s="27">
        <v>3.3</v>
      </c>
      <c r="H68" s="27">
        <v>5.7</v>
      </c>
      <c r="I68" s="27">
        <v>5</v>
      </c>
      <c r="J68" s="27">
        <v>4.9000000000000004</v>
      </c>
      <c r="K68" s="27">
        <v>2.7</v>
      </c>
      <c r="L68" s="27">
        <v>2.9</v>
      </c>
      <c r="M68" s="27">
        <v>3.8</v>
      </c>
      <c r="N68" s="27">
        <v>2.8</v>
      </c>
      <c r="O68" s="27">
        <v>3</v>
      </c>
      <c r="P68" s="27">
        <v>3.3</v>
      </c>
      <c r="Q68" s="27"/>
      <c r="R68" s="27"/>
      <c r="S68" s="27"/>
    </row>
    <row r="69" spans="1:19" x14ac:dyDescent="0.3">
      <c r="A69" s="20">
        <v>66</v>
      </c>
      <c r="B69" s="5" t="s">
        <v>128</v>
      </c>
      <c r="C69" s="4">
        <v>5.3</v>
      </c>
      <c r="D69" s="27">
        <v>5.0999999999999996</v>
      </c>
      <c r="E69" s="27">
        <v>5.3</v>
      </c>
      <c r="F69" s="27">
        <v>8.1999999999999993</v>
      </c>
      <c r="G69" s="27">
        <v>7</v>
      </c>
      <c r="H69" s="27">
        <v>6.5</v>
      </c>
      <c r="I69" s="27">
        <v>7.8</v>
      </c>
      <c r="J69" s="27">
        <v>8</v>
      </c>
      <c r="K69" s="27">
        <v>6</v>
      </c>
      <c r="L69" s="27">
        <v>5.9</v>
      </c>
      <c r="M69" s="27">
        <v>7.5</v>
      </c>
      <c r="N69" s="27">
        <v>5.4</v>
      </c>
      <c r="O69" s="27">
        <v>4.5999999999999996</v>
      </c>
      <c r="P69" s="27">
        <v>5</v>
      </c>
      <c r="Q69" s="27"/>
      <c r="R69" s="27"/>
      <c r="S69" s="27"/>
    </row>
    <row r="70" spans="1:19" x14ac:dyDescent="0.3">
      <c r="A70" s="20">
        <v>67</v>
      </c>
      <c r="B70" s="5" t="s">
        <v>332</v>
      </c>
      <c r="C70" s="4">
        <v>4</v>
      </c>
      <c r="D70" s="27">
        <v>2.6</v>
      </c>
      <c r="E70" s="27">
        <v>2.7</v>
      </c>
      <c r="F70" s="27">
        <v>3.5</v>
      </c>
      <c r="G70" s="27">
        <v>4.4000000000000004</v>
      </c>
      <c r="H70" s="27">
        <v>4.9000000000000004</v>
      </c>
      <c r="I70" s="27">
        <v>4.2</v>
      </c>
      <c r="J70" s="27">
        <v>3.5</v>
      </c>
      <c r="K70" s="27">
        <v>4.0999999999999996</v>
      </c>
      <c r="L70" s="27">
        <v>3</v>
      </c>
      <c r="M70" s="27">
        <v>2.5</v>
      </c>
      <c r="N70" s="27">
        <v>2.7</v>
      </c>
      <c r="O70" s="27">
        <v>3.7</v>
      </c>
      <c r="P70" s="27">
        <v>2.9</v>
      </c>
      <c r="Q70" s="27"/>
      <c r="R70" s="27"/>
      <c r="S70" s="27"/>
    </row>
    <row r="71" spans="1:19" x14ac:dyDescent="0.3">
      <c r="A71" s="20">
        <v>68</v>
      </c>
      <c r="B71" s="5" t="s">
        <v>129</v>
      </c>
      <c r="C71" s="4">
        <v>3.7</v>
      </c>
      <c r="D71" s="27">
        <v>4.5</v>
      </c>
      <c r="E71" s="27">
        <v>5</v>
      </c>
      <c r="F71" s="27">
        <v>5.6</v>
      </c>
      <c r="G71" s="27">
        <v>5.2</v>
      </c>
      <c r="H71" s="27">
        <v>4.5</v>
      </c>
      <c r="I71" s="27">
        <v>5</v>
      </c>
      <c r="J71" s="27">
        <v>3.8</v>
      </c>
      <c r="K71" s="27">
        <v>4.3</v>
      </c>
      <c r="L71" s="27">
        <v>3.9</v>
      </c>
      <c r="M71" s="27">
        <v>6</v>
      </c>
      <c r="N71" s="27">
        <v>3.8</v>
      </c>
      <c r="O71" s="27">
        <v>3.2</v>
      </c>
      <c r="P71" s="27">
        <v>4.0999999999999996</v>
      </c>
      <c r="Q71" s="27"/>
      <c r="R71" s="27"/>
      <c r="S71" s="27"/>
    </row>
    <row r="72" spans="1:19" x14ac:dyDescent="0.3">
      <c r="A72" s="20">
        <v>69</v>
      </c>
      <c r="B72" s="5" t="s">
        <v>130</v>
      </c>
      <c r="C72" s="4">
        <v>2.6</v>
      </c>
      <c r="D72" s="27">
        <v>3.2</v>
      </c>
      <c r="E72" s="27">
        <v>3.6</v>
      </c>
      <c r="F72" s="27">
        <v>4.2</v>
      </c>
      <c r="G72" s="27">
        <v>4.0999999999999996</v>
      </c>
      <c r="H72" s="27">
        <v>3.6</v>
      </c>
      <c r="I72" s="27">
        <v>4</v>
      </c>
      <c r="J72" s="27">
        <v>3.3</v>
      </c>
      <c r="K72" s="27">
        <v>3.2</v>
      </c>
      <c r="L72" s="27">
        <v>4</v>
      </c>
      <c r="M72" s="27">
        <v>6.3</v>
      </c>
      <c r="N72" s="27">
        <v>3.4</v>
      </c>
      <c r="O72" s="27">
        <v>2.9</v>
      </c>
      <c r="P72" s="27">
        <v>3.4</v>
      </c>
      <c r="Q72" s="27"/>
      <c r="R72" s="27"/>
      <c r="S72" s="27"/>
    </row>
    <row r="73" spans="1:19" x14ac:dyDescent="0.3">
      <c r="A73" s="20">
        <v>70</v>
      </c>
      <c r="B73" s="5" t="s">
        <v>131</v>
      </c>
      <c r="C73" s="4">
        <v>3.6</v>
      </c>
      <c r="D73" s="27">
        <v>5</v>
      </c>
      <c r="E73" s="27">
        <v>5.5</v>
      </c>
      <c r="F73" s="27">
        <v>7.3</v>
      </c>
      <c r="G73" s="27">
        <v>7.1</v>
      </c>
      <c r="H73" s="27">
        <v>5.8</v>
      </c>
      <c r="I73" s="27">
        <v>6.8</v>
      </c>
      <c r="J73" s="27">
        <v>5.0999999999999996</v>
      </c>
      <c r="K73" s="27">
        <v>5</v>
      </c>
      <c r="L73" s="27">
        <v>4.8</v>
      </c>
      <c r="M73" s="27">
        <v>8.1</v>
      </c>
      <c r="N73" s="27">
        <v>4.4000000000000004</v>
      </c>
      <c r="O73" s="27">
        <v>4</v>
      </c>
      <c r="P73" s="27">
        <v>4.3</v>
      </c>
      <c r="Q73" s="27"/>
      <c r="R73" s="27"/>
      <c r="S73" s="27"/>
    </row>
    <row r="74" spans="1:19" x14ac:dyDescent="0.3">
      <c r="A74" s="20">
        <v>71</v>
      </c>
      <c r="B74" s="5" t="s">
        <v>333</v>
      </c>
      <c r="C74" s="4">
        <v>3.3</v>
      </c>
      <c r="D74" s="27">
        <v>2.4</v>
      </c>
      <c r="E74" s="27">
        <v>3.8</v>
      </c>
      <c r="F74" s="27">
        <v>2.2000000000000002</v>
      </c>
      <c r="G74" s="27">
        <v>2.9</v>
      </c>
      <c r="H74" s="27">
        <v>3.3</v>
      </c>
      <c r="I74" s="27">
        <v>2.2999999999999998</v>
      </c>
      <c r="J74" s="27">
        <v>2.1</v>
      </c>
      <c r="K74" s="27">
        <v>1.8</v>
      </c>
      <c r="L74" s="27">
        <v>2</v>
      </c>
      <c r="M74" s="27">
        <v>3.4</v>
      </c>
      <c r="N74" s="27">
        <v>2</v>
      </c>
      <c r="O74" s="27">
        <v>1.4</v>
      </c>
      <c r="P74" s="27">
        <v>2.5</v>
      </c>
      <c r="Q74" s="27"/>
      <c r="R74" s="27"/>
      <c r="S74" s="27"/>
    </row>
    <row r="75" spans="1:19" x14ac:dyDescent="0.3">
      <c r="A75" s="20">
        <v>72</v>
      </c>
      <c r="B75" s="5" t="s">
        <v>132</v>
      </c>
      <c r="C75" s="4">
        <v>3.3</v>
      </c>
      <c r="D75" s="27">
        <v>3.6</v>
      </c>
      <c r="E75" s="27">
        <v>4.5</v>
      </c>
      <c r="F75" s="27">
        <v>4.5999999999999996</v>
      </c>
      <c r="G75" s="27">
        <v>4.7</v>
      </c>
      <c r="H75" s="27">
        <v>5.2</v>
      </c>
      <c r="I75" s="27">
        <v>4.7</v>
      </c>
      <c r="J75" s="27">
        <v>4.3</v>
      </c>
      <c r="K75" s="27">
        <v>3.4</v>
      </c>
      <c r="L75" s="27">
        <v>4.9000000000000004</v>
      </c>
      <c r="M75" s="27">
        <v>4.4000000000000004</v>
      </c>
      <c r="N75" s="27">
        <v>3.9</v>
      </c>
      <c r="O75" s="27">
        <v>2.8</v>
      </c>
      <c r="P75" s="27">
        <v>2.7</v>
      </c>
      <c r="Q75" s="27"/>
      <c r="R75" s="27"/>
      <c r="S75" s="27"/>
    </row>
    <row r="76" spans="1:19" x14ac:dyDescent="0.3">
      <c r="A76" s="20">
        <v>73</v>
      </c>
      <c r="B76" s="5" t="s">
        <v>490</v>
      </c>
      <c r="C76" s="4"/>
      <c r="D76" s="27"/>
      <c r="E76" s="27"/>
      <c r="F76" s="27"/>
      <c r="G76" s="27"/>
      <c r="H76" s="27"/>
      <c r="I76" s="27"/>
      <c r="J76" s="27"/>
      <c r="K76" s="27"/>
      <c r="L76" s="27">
        <v>7.1</v>
      </c>
      <c r="M76" s="27">
        <v>7.9</v>
      </c>
      <c r="N76" s="27">
        <v>5.0999999999999996</v>
      </c>
      <c r="O76" s="27">
        <v>4.9000000000000004</v>
      </c>
      <c r="P76" s="27">
        <v>4.4000000000000004</v>
      </c>
      <c r="Q76" s="27"/>
      <c r="R76" s="27"/>
      <c r="S76" s="27"/>
    </row>
    <row r="77" spans="1:19" x14ac:dyDescent="0.3">
      <c r="A77" s="20">
        <v>74</v>
      </c>
      <c r="B77" s="5" t="s">
        <v>491</v>
      </c>
      <c r="C77" s="4"/>
      <c r="D77" s="27"/>
      <c r="E77" s="27"/>
      <c r="F77" s="27"/>
      <c r="G77" s="27"/>
      <c r="H77" s="27"/>
      <c r="I77" s="27"/>
      <c r="J77" s="27"/>
      <c r="K77" s="27"/>
      <c r="L77" s="27">
        <v>6.1</v>
      </c>
      <c r="M77" s="27">
        <v>6.7</v>
      </c>
      <c r="N77" s="27">
        <v>4.0999999999999996</v>
      </c>
      <c r="O77" s="27">
        <v>4.4000000000000004</v>
      </c>
      <c r="P77" s="27">
        <v>3.5</v>
      </c>
      <c r="Q77" s="27"/>
      <c r="R77" s="27"/>
      <c r="S77" s="27"/>
    </row>
    <row r="78" spans="1:19" x14ac:dyDescent="0.3">
      <c r="A78" s="20">
        <v>75</v>
      </c>
      <c r="B78" s="5" t="s">
        <v>492</v>
      </c>
      <c r="C78" s="4">
        <v>7.2</v>
      </c>
      <c r="D78" s="27">
        <v>7</v>
      </c>
      <c r="E78" s="27">
        <v>7</v>
      </c>
      <c r="F78" s="27">
        <v>9.9</v>
      </c>
      <c r="G78" s="27">
        <v>9.6</v>
      </c>
      <c r="H78" s="27">
        <v>9.3000000000000007</v>
      </c>
      <c r="I78" s="27">
        <v>10</v>
      </c>
      <c r="J78" s="27">
        <v>10.1</v>
      </c>
      <c r="K78" s="27">
        <v>8.1</v>
      </c>
      <c r="L78" s="27">
        <v>8.3000000000000007</v>
      </c>
      <c r="M78" s="27">
        <v>8.6999999999999993</v>
      </c>
      <c r="N78" s="27">
        <v>7.3</v>
      </c>
      <c r="O78" s="27">
        <v>6.2</v>
      </c>
      <c r="P78" s="27">
        <v>6.5</v>
      </c>
      <c r="Q78" s="27"/>
      <c r="R78" s="27"/>
      <c r="S78" s="27"/>
    </row>
    <row r="79" spans="1:19" x14ac:dyDescent="0.3">
      <c r="A79" s="20">
        <v>76</v>
      </c>
      <c r="B79" s="5" t="s">
        <v>133</v>
      </c>
      <c r="C79" s="4">
        <v>4.5</v>
      </c>
      <c r="D79" s="27">
        <v>4.5</v>
      </c>
      <c r="E79" s="27">
        <v>4.7</v>
      </c>
      <c r="F79" s="27">
        <v>8.1</v>
      </c>
      <c r="G79" s="27">
        <v>7.3</v>
      </c>
      <c r="H79" s="27">
        <v>7.4</v>
      </c>
      <c r="I79" s="27">
        <v>7.4</v>
      </c>
      <c r="J79" s="27">
        <v>8.3000000000000007</v>
      </c>
      <c r="K79" s="27">
        <v>6.3</v>
      </c>
      <c r="L79" s="27">
        <v>5.9</v>
      </c>
      <c r="M79" s="27">
        <v>7.7</v>
      </c>
      <c r="N79" s="27">
        <v>5.0999999999999996</v>
      </c>
      <c r="O79" s="27">
        <v>4.2</v>
      </c>
      <c r="P79" s="27">
        <v>4.5999999999999996</v>
      </c>
      <c r="Q79" s="27"/>
      <c r="R79" s="27"/>
      <c r="S79" s="27"/>
    </row>
    <row r="80" spans="1:19" x14ac:dyDescent="0.3">
      <c r="A80" s="20">
        <v>77</v>
      </c>
      <c r="B80" s="5" t="s">
        <v>134</v>
      </c>
      <c r="C80" s="4">
        <v>5.0999999999999996</v>
      </c>
      <c r="D80" s="27">
        <v>7</v>
      </c>
      <c r="E80" s="27">
        <v>7.2</v>
      </c>
      <c r="F80" s="27">
        <v>6.2</v>
      </c>
      <c r="G80" s="27">
        <v>6.7</v>
      </c>
      <c r="H80" s="27">
        <v>7.4</v>
      </c>
      <c r="I80" s="27">
        <v>8.3000000000000007</v>
      </c>
      <c r="J80" s="27">
        <v>8.4</v>
      </c>
      <c r="K80" s="27">
        <v>6.3</v>
      </c>
      <c r="L80" s="27">
        <v>7</v>
      </c>
      <c r="M80" s="27">
        <v>8.8000000000000007</v>
      </c>
      <c r="N80" s="27">
        <v>5.2</v>
      </c>
      <c r="O80" s="27">
        <v>4.7</v>
      </c>
      <c r="P80" s="27">
        <v>4.0999999999999996</v>
      </c>
      <c r="Q80" s="27"/>
      <c r="R80" s="27"/>
      <c r="S80" s="27"/>
    </row>
    <row r="81" spans="1:19" x14ac:dyDescent="0.3">
      <c r="A81" s="20">
        <v>78</v>
      </c>
      <c r="B81" s="5" t="s">
        <v>334</v>
      </c>
      <c r="C81" s="4">
        <v>8.1999999999999993</v>
      </c>
      <c r="D81" s="27">
        <v>8</v>
      </c>
      <c r="E81" s="27">
        <v>11.3</v>
      </c>
      <c r="F81" s="27">
        <v>11</v>
      </c>
      <c r="G81" s="27">
        <v>11.1</v>
      </c>
      <c r="H81" s="27">
        <v>11</v>
      </c>
      <c r="I81" s="27">
        <v>6.2</v>
      </c>
      <c r="J81" s="27">
        <v>11.3</v>
      </c>
      <c r="K81" s="27">
        <v>5.5</v>
      </c>
      <c r="L81" s="27">
        <v>8.6999999999999993</v>
      </c>
      <c r="M81" s="27">
        <v>6.9</v>
      </c>
      <c r="N81" s="27">
        <v>6.5</v>
      </c>
      <c r="O81" s="27">
        <v>5.4</v>
      </c>
      <c r="P81" s="27">
        <v>4.7</v>
      </c>
      <c r="Q81" s="27"/>
      <c r="R81" s="27"/>
      <c r="S81" s="27"/>
    </row>
    <row r="82" spans="1:19" x14ac:dyDescent="0.3">
      <c r="A82" s="20">
        <v>79</v>
      </c>
      <c r="B82" s="5" t="s">
        <v>135</v>
      </c>
      <c r="C82" s="4">
        <v>2.5</v>
      </c>
      <c r="D82" s="27">
        <v>2.9</v>
      </c>
      <c r="E82" s="27">
        <v>2.9</v>
      </c>
      <c r="F82" s="27">
        <v>3.8</v>
      </c>
      <c r="G82" s="27">
        <v>3.4</v>
      </c>
      <c r="H82" s="27">
        <v>3.2</v>
      </c>
      <c r="I82" s="27">
        <v>3.8</v>
      </c>
      <c r="J82" s="27">
        <v>3.5</v>
      </c>
      <c r="K82" s="27">
        <v>2.8</v>
      </c>
      <c r="L82" s="27">
        <v>3.1</v>
      </c>
      <c r="M82" s="27">
        <v>4.3</v>
      </c>
      <c r="N82" s="27">
        <v>2.5</v>
      </c>
      <c r="O82" s="27">
        <v>1.9</v>
      </c>
      <c r="P82" s="27">
        <v>2.2999999999999998</v>
      </c>
      <c r="Q82" s="27"/>
      <c r="R82" s="27"/>
      <c r="S82" s="27"/>
    </row>
    <row r="83" spans="1:19" x14ac:dyDescent="0.3">
      <c r="A83" s="20">
        <v>80</v>
      </c>
      <c r="B83" s="5" t="s">
        <v>136</v>
      </c>
      <c r="C83" s="2">
        <v>24.4</v>
      </c>
      <c r="D83" s="27">
        <v>21.5</v>
      </c>
      <c r="E83" s="27">
        <v>16.2</v>
      </c>
      <c r="F83" s="27">
        <v>22.9</v>
      </c>
      <c r="G83" s="27">
        <v>20.2</v>
      </c>
      <c r="H83" s="27">
        <v>20.9</v>
      </c>
      <c r="I83" s="27">
        <v>22.7</v>
      </c>
      <c r="J83" s="27">
        <v>19</v>
      </c>
      <c r="K83" s="27">
        <v>15.9</v>
      </c>
      <c r="L83" s="27">
        <v>18.5</v>
      </c>
      <c r="M83" s="27">
        <v>23.3</v>
      </c>
      <c r="N83" s="27">
        <v>19.899999999999999</v>
      </c>
      <c r="O83" s="27">
        <v>13.4</v>
      </c>
      <c r="P83" s="27">
        <v>15.9</v>
      </c>
      <c r="Q83" s="27"/>
      <c r="R83" s="27"/>
      <c r="S83" s="27"/>
    </row>
    <row r="84" spans="1:19" x14ac:dyDescent="0.3">
      <c r="A84" s="20">
        <v>81</v>
      </c>
      <c r="B84" s="5" t="s">
        <v>335</v>
      </c>
      <c r="C84" s="4">
        <v>7.3</v>
      </c>
      <c r="D84" s="27">
        <v>5.4</v>
      </c>
      <c r="E84" s="27">
        <v>5.5</v>
      </c>
      <c r="F84" s="27">
        <v>6.4</v>
      </c>
      <c r="G84" s="27">
        <v>5.5</v>
      </c>
      <c r="H84" s="27">
        <v>3.9</v>
      </c>
      <c r="I84" s="27">
        <v>4.8</v>
      </c>
      <c r="J84" s="27">
        <v>4</v>
      </c>
      <c r="K84" s="27">
        <v>3.4</v>
      </c>
      <c r="L84" s="27">
        <v>3.8</v>
      </c>
      <c r="M84" s="27">
        <v>3.6</v>
      </c>
      <c r="N84" s="27">
        <v>2.6</v>
      </c>
      <c r="O84" s="27">
        <v>2.1</v>
      </c>
      <c r="P84" s="27">
        <v>1.8</v>
      </c>
      <c r="Q84" s="27"/>
      <c r="R84" s="27"/>
      <c r="S84" s="27"/>
    </row>
    <row r="85" spans="1:19" x14ac:dyDescent="0.3">
      <c r="A85" s="20">
        <v>82</v>
      </c>
      <c r="B85" s="5" t="s">
        <v>493</v>
      </c>
      <c r="C85" s="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4.5999999999999996</v>
      </c>
      <c r="Q85" s="27"/>
      <c r="R85" s="27"/>
      <c r="S85" s="27"/>
    </row>
    <row r="86" spans="1:19" x14ac:dyDescent="0.3">
      <c r="A86" s="20">
        <v>83</v>
      </c>
      <c r="B86" s="5" t="s">
        <v>137</v>
      </c>
      <c r="C86" s="4">
        <v>6.3</v>
      </c>
      <c r="D86" s="27">
        <v>7.2</v>
      </c>
      <c r="E86" s="27">
        <v>7.2</v>
      </c>
      <c r="F86" s="27">
        <v>8.5</v>
      </c>
      <c r="G86" s="27">
        <v>8.8000000000000007</v>
      </c>
      <c r="H86" s="27">
        <v>7.6</v>
      </c>
      <c r="I86" s="27">
        <v>8</v>
      </c>
      <c r="J86" s="27">
        <v>7</v>
      </c>
      <c r="K86" s="27">
        <v>6.3</v>
      </c>
      <c r="L86" s="27">
        <v>6.4</v>
      </c>
      <c r="M86" s="27">
        <v>7.4</v>
      </c>
      <c r="N86" s="27">
        <v>7.4</v>
      </c>
      <c r="O86" s="27">
        <v>5.8</v>
      </c>
      <c r="P86" s="27">
        <v>7.3</v>
      </c>
      <c r="Q86" s="27"/>
      <c r="R86" s="27"/>
      <c r="S86" s="27"/>
    </row>
    <row r="87" spans="1:19" x14ac:dyDescent="0.3">
      <c r="A87" s="20">
        <v>84</v>
      </c>
      <c r="B87" s="5" t="s">
        <v>138</v>
      </c>
      <c r="C87" s="4">
        <v>4.2</v>
      </c>
      <c r="D87" s="27">
        <v>4.7</v>
      </c>
      <c r="E87" s="27">
        <v>4.5999999999999996</v>
      </c>
      <c r="F87" s="27">
        <v>6.3</v>
      </c>
      <c r="G87" s="27">
        <v>6.8</v>
      </c>
      <c r="H87" s="27">
        <v>5.3</v>
      </c>
      <c r="I87" s="27">
        <v>4.8</v>
      </c>
      <c r="J87" s="27">
        <v>4.9000000000000004</v>
      </c>
      <c r="K87" s="27">
        <v>4.3</v>
      </c>
      <c r="L87" s="27">
        <v>5.2</v>
      </c>
      <c r="M87" s="27">
        <v>7.1</v>
      </c>
      <c r="N87" s="27">
        <v>4.5</v>
      </c>
      <c r="O87" s="27">
        <v>3.2</v>
      </c>
      <c r="P87" s="27">
        <v>4.5</v>
      </c>
      <c r="Q87" s="27"/>
      <c r="R87" s="27"/>
      <c r="S87" s="27"/>
    </row>
    <row r="88" spans="1:19" x14ac:dyDescent="0.3">
      <c r="A88" s="20">
        <v>85</v>
      </c>
      <c r="B88" s="5" t="s">
        <v>139</v>
      </c>
      <c r="C88" s="4">
        <v>3.3</v>
      </c>
      <c r="D88" s="27">
        <v>3.9</v>
      </c>
      <c r="E88" s="27">
        <v>4.9000000000000004</v>
      </c>
      <c r="F88" s="27">
        <v>4.4000000000000004</v>
      </c>
      <c r="G88" s="27">
        <v>5</v>
      </c>
      <c r="H88" s="27">
        <v>4.5</v>
      </c>
      <c r="I88" s="27">
        <v>4.2</v>
      </c>
      <c r="J88" s="27">
        <v>3.9</v>
      </c>
      <c r="K88" s="27">
        <v>3.3</v>
      </c>
      <c r="L88" s="27">
        <v>4.0999999999999996</v>
      </c>
      <c r="M88" s="27">
        <v>4.9000000000000004</v>
      </c>
      <c r="N88" s="27">
        <v>2.6</v>
      </c>
      <c r="O88" s="27">
        <v>3.6</v>
      </c>
      <c r="P88" s="27">
        <v>3.5</v>
      </c>
      <c r="Q88" s="27"/>
      <c r="R88" s="27"/>
      <c r="S88" s="27"/>
    </row>
    <row r="89" spans="1:19" x14ac:dyDescent="0.3">
      <c r="A89" s="20">
        <v>86</v>
      </c>
      <c r="B89" s="5" t="s">
        <v>140</v>
      </c>
      <c r="C89" s="4"/>
      <c r="D89" s="27"/>
      <c r="E89" s="27"/>
      <c r="F89" s="27"/>
      <c r="G89" s="27"/>
      <c r="H89" s="27"/>
      <c r="I89" s="27"/>
      <c r="J89" s="27"/>
      <c r="K89" s="27"/>
      <c r="L89" s="27">
        <v>5.7</v>
      </c>
      <c r="M89" s="27">
        <v>6.5</v>
      </c>
      <c r="N89" s="27">
        <v>4</v>
      </c>
      <c r="O89" s="27">
        <v>4</v>
      </c>
      <c r="P89" s="27">
        <v>3.3</v>
      </c>
      <c r="Q89" s="27"/>
      <c r="R89" s="27"/>
      <c r="S89" s="27"/>
    </row>
    <row r="90" spans="1:19" x14ac:dyDescent="0.3">
      <c r="A90" s="20">
        <v>87</v>
      </c>
      <c r="B90" s="5" t="s">
        <v>141</v>
      </c>
      <c r="C90" s="4">
        <v>5</v>
      </c>
      <c r="D90" s="27">
        <v>6.6</v>
      </c>
      <c r="E90" s="27">
        <v>8.4</v>
      </c>
      <c r="F90" s="27">
        <v>7.7</v>
      </c>
      <c r="G90" s="27">
        <v>8</v>
      </c>
      <c r="H90" s="27">
        <v>7.1</v>
      </c>
      <c r="I90" s="27">
        <v>7.4</v>
      </c>
      <c r="J90" s="27">
        <v>6.9</v>
      </c>
      <c r="K90" s="27">
        <v>5.5</v>
      </c>
      <c r="L90" s="27">
        <v>7</v>
      </c>
      <c r="M90" s="27">
        <v>7.6</v>
      </c>
      <c r="N90" s="27">
        <v>3.9</v>
      </c>
      <c r="O90" s="27">
        <v>4.5</v>
      </c>
      <c r="P90" s="27">
        <v>3.8</v>
      </c>
      <c r="Q90" s="27"/>
      <c r="R90" s="27"/>
      <c r="S90" s="27"/>
    </row>
    <row r="91" spans="1:19" x14ac:dyDescent="0.3">
      <c r="A91" s="20">
        <v>88</v>
      </c>
      <c r="B91" s="5" t="s">
        <v>142</v>
      </c>
      <c r="C91" s="4">
        <v>5.5</v>
      </c>
      <c r="D91" s="27">
        <v>6.5</v>
      </c>
      <c r="E91" s="27">
        <v>6.2</v>
      </c>
      <c r="F91" s="27">
        <v>6.8</v>
      </c>
      <c r="G91" s="27">
        <v>7.7</v>
      </c>
      <c r="H91" s="27">
        <v>5.7</v>
      </c>
      <c r="I91" s="27">
        <v>6.5</v>
      </c>
      <c r="J91" s="27">
        <v>6.3</v>
      </c>
      <c r="K91" s="27">
        <v>5</v>
      </c>
      <c r="L91" s="27">
        <v>5.7</v>
      </c>
      <c r="M91" s="27">
        <v>5.9</v>
      </c>
      <c r="N91" s="27">
        <v>4.2</v>
      </c>
      <c r="O91" s="27">
        <v>3.2</v>
      </c>
      <c r="P91" s="27">
        <v>3.6</v>
      </c>
      <c r="Q91" s="27"/>
      <c r="R91" s="27"/>
      <c r="S91" s="27"/>
    </row>
    <row r="92" spans="1:19" x14ac:dyDescent="0.3">
      <c r="A92" s="20">
        <v>89</v>
      </c>
      <c r="B92" s="5" t="s">
        <v>336</v>
      </c>
      <c r="C92" s="4">
        <v>5.4</v>
      </c>
      <c r="D92" s="27">
        <v>5.4</v>
      </c>
      <c r="E92" s="27">
        <v>7.8</v>
      </c>
      <c r="F92" s="27">
        <v>6.6</v>
      </c>
      <c r="G92" s="27">
        <v>6.8</v>
      </c>
      <c r="H92" s="27">
        <v>7.5</v>
      </c>
      <c r="I92" s="27">
        <v>4.0999999999999996</v>
      </c>
      <c r="J92" s="27">
        <v>6.5</v>
      </c>
      <c r="K92" s="27">
        <v>2.9</v>
      </c>
      <c r="L92" s="27">
        <v>4.2</v>
      </c>
      <c r="M92" s="27">
        <v>4.4000000000000004</v>
      </c>
      <c r="N92" s="27">
        <v>2.8</v>
      </c>
      <c r="O92" s="27">
        <v>2.5</v>
      </c>
      <c r="P92" s="27">
        <v>2.4</v>
      </c>
      <c r="Q92" s="27"/>
      <c r="R92" s="27"/>
      <c r="S92" s="27"/>
    </row>
    <row r="93" spans="1:19" x14ac:dyDescent="0.3">
      <c r="A93" s="20">
        <v>90</v>
      </c>
      <c r="B93" s="5" t="s">
        <v>494</v>
      </c>
      <c r="C93" s="4">
        <v>4.5999999999999996</v>
      </c>
      <c r="D93" s="27">
        <v>4.9000000000000004</v>
      </c>
      <c r="E93" s="27">
        <v>6.8</v>
      </c>
      <c r="F93" s="27">
        <v>6.2</v>
      </c>
      <c r="G93" s="27">
        <v>6.1</v>
      </c>
      <c r="H93" s="27">
        <v>6.3</v>
      </c>
      <c r="I93" s="27">
        <v>3.4</v>
      </c>
      <c r="J93" s="27">
        <v>5.2</v>
      </c>
      <c r="K93" s="27">
        <v>2.5</v>
      </c>
      <c r="L93" s="27">
        <v>4.0999999999999996</v>
      </c>
      <c r="M93" s="27">
        <v>3.8</v>
      </c>
      <c r="N93" s="27">
        <v>2.7</v>
      </c>
      <c r="O93" s="27">
        <v>2.5</v>
      </c>
      <c r="P93" s="27">
        <v>2.2000000000000002</v>
      </c>
      <c r="Q93" s="27"/>
      <c r="R93" s="27"/>
      <c r="S93" s="27"/>
    </row>
    <row r="94" spans="1:19" x14ac:dyDescent="0.3">
      <c r="A94" s="20">
        <v>91</v>
      </c>
      <c r="B94" s="5" t="s">
        <v>143</v>
      </c>
      <c r="C94" s="4">
        <v>3.2</v>
      </c>
      <c r="D94" s="27">
        <v>3.4</v>
      </c>
      <c r="E94" s="27">
        <v>5</v>
      </c>
      <c r="F94" s="27">
        <v>4.8</v>
      </c>
      <c r="G94" s="27">
        <v>5.0999999999999996</v>
      </c>
      <c r="H94" s="27">
        <v>3.5</v>
      </c>
      <c r="I94" s="27">
        <v>3.5</v>
      </c>
      <c r="J94" s="27">
        <v>3.4</v>
      </c>
      <c r="K94" s="27">
        <v>2.6</v>
      </c>
      <c r="L94" s="27">
        <v>3.9</v>
      </c>
      <c r="M94" s="27">
        <v>5.0999999999999996</v>
      </c>
      <c r="N94" s="27">
        <v>2.4</v>
      </c>
      <c r="O94" s="27">
        <v>3.2</v>
      </c>
      <c r="P94" s="27">
        <v>2.8</v>
      </c>
      <c r="Q94" s="27"/>
      <c r="R94" s="27"/>
      <c r="S94" s="27"/>
    </row>
    <row r="95" spans="1:19" x14ac:dyDescent="0.3">
      <c r="A95" s="20">
        <v>92</v>
      </c>
      <c r="B95" s="5" t="s">
        <v>144</v>
      </c>
      <c r="C95" s="4">
        <v>3.3</v>
      </c>
      <c r="D95" s="27">
        <v>3.9</v>
      </c>
      <c r="E95" s="27">
        <v>5.5</v>
      </c>
      <c r="F95" s="27">
        <v>4.7</v>
      </c>
      <c r="G95" s="27">
        <v>5</v>
      </c>
      <c r="H95" s="27">
        <v>3.8</v>
      </c>
      <c r="I95" s="27">
        <v>4</v>
      </c>
      <c r="J95" s="27">
        <v>3.7</v>
      </c>
      <c r="K95" s="27">
        <v>3.1</v>
      </c>
      <c r="L95" s="27">
        <v>4.2</v>
      </c>
      <c r="M95" s="27">
        <v>4.9000000000000004</v>
      </c>
      <c r="N95" s="27">
        <v>2.6</v>
      </c>
      <c r="O95" s="27">
        <v>3.5</v>
      </c>
      <c r="P95" s="27">
        <v>2.8</v>
      </c>
      <c r="Q95" s="27"/>
      <c r="R95" s="27"/>
      <c r="S95" s="27"/>
    </row>
    <row r="96" spans="1:19" x14ac:dyDescent="0.3">
      <c r="A96" s="20">
        <v>93</v>
      </c>
      <c r="B96" s="5" t="s">
        <v>495</v>
      </c>
      <c r="C96" s="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>
        <v>2.1</v>
      </c>
      <c r="Q96" s="27"/>
      <c r="R96" s="27"/>
      <c r="S96" s="27"/>
    </row>
    <row r="97" spans="1:19" x14ac:dyDescent="0.3">
      <c r="A97" s="20">
        <v>94</v>
      </c>
      <c r="B97" s="5" t="s">
        <v>145</v>
      </c>
      <c r="C97" s="4">
        <v>7.2</v>
      </c>
      <c r="D97" s="27">
        <v>8.1</v>
      </c>
      <c r="E97" s="27">
        <v>9.6999999999999993</v>
      </c>
      <c r="F97" s="27">
        <v>8.8000000000000007</v>
      </c>
      <c r="G97" s="27">
        <v>9.6</v>
      </c>
      <c r="H97" s="27">
        <v>7.9</v>
      </c>
      <c r="I97" s="27">
        <v>7.3</v>
      </c>
      <c r="J97" s="27">
        <v>7.5</v>
      </c>
      <c r="K97" s="27">
        <v>6.5</v>
      </c>
      <c r="L97" s="27">
        <v>7.6</v>
      </c>
      <c r="M97" s="27">
        <v>7</v>
      </c>
      <c r="N97" s="27">
        <v>3.9</v>
      </c>
      <c r="O97" s="27">
        <v>5.2</v>
      </c>
      <c r="P97" s="27">
        <v>4.9000000000000004</v>
      </c>
      <c r="Q97" s="27"/>
      <c r="R97" s="27"/>
      <c r="S97" s="27"/>
    </row>
    <row r="98" spans="1:19" x14ac:dyDescent="0.3">
      <c r="A98" s="20">
        <v>95</v>
      </c>
      <c r="B98" s="5" t="s">
        <v>146</v>
      </c>
      <c r="C98" s="4">
        <v>5.0999999999999996</v>
      </c>
      <c r="D98" s="27">
        <v>6</v>
      </c>
      <c r="E98" s="27">
        <v>8.9</v>
      </c>
      <c r="F98" s="27">
        <v>8.5</v>
      </c>
      <c r="G98" s="27">
        <v>10</v>
      </c>
      <c r="H98" s="27">
        <v>9.1</v>
      </c>
      <c r="I98" s="27">
        <v>9</v>
      </c>
      <c r="J98" s="27">
        <v>8.1999999999999993</v>
      </c>
      <c r="K98" s="27">
        <v>6.7</v>
      </c>
      <c r="L98" s="27">
        <v>7.5</v>
      </c>
      <c r="M98" s="27">
        <v>7.3</v>
      </c>
      <c r="N98" s="27">
        <v>4.8</v>
      </c>
      <c r="O98" s="27">
        <v>7.7</v>
      </c>
      <c r="P98" s="27">
        <v>4.5999999999999996</v>
      </c>
      <c r="Q98" s="27"/>
      <c r="R98" s="27"/>
      <c r="S98" s="27"/>
    </row>
    <row r="99" spans="1:19" x14ac:dyDescent="0.3">
      <c r="A99" s="20">
        <v>96</v>
      </c>
      <c r="B99" s="5" t="s">
        <v>337</v>
      </c>
      <c r="C99" s="4">
        <v>4.7</v>
      </c>
      <c r="D99" s="27">
        <v>4.0999999999999996</v>
      </c>
      <c r="E99" s="27">
        <v>4.5999999999999996</v>
      </c>
      <c r="F99" s="27">
        <v>4</v>
      </c>
      <c r="G99" s="27">
        <v>5.3</v>
      </c>
      <c r="H99" s="27">
        <v>4.4000000000000004</v>
      </c>
      <c r="I99" s="27">
        <v>4.0999999999999996</v>
      </c>
      <c r="J99" s="27">
        <v>2.9</v>
      </c>
      <c r="K99" s="27">
        <v>3.2</v>
      </c>
      <c r="L99" s="27">
        <v>3.2</v>
      </c>
      <c r="M99" s="27">
        <v>3</v>
      </c>
      <c r="N99" s="27">
        <v>2</v>
      </c>
      <c r="O99" s="27">
        <v>2.9</v>
      </c>
      <c r="P99" s="27">
        <v>3.4</v>
      </c>
      <c r="Q99" s="27"/>
      <c r="R99" s="27"/>
      <c r="S99" s="27"/>
    </row>
    <row r="100" spans="1:19" x14ac:dyDescent="0.3">
      <c r="A100" s="20">
        <v>97</v>
      </c>
      <c r="B100" s="5" t="s">
        <v>147</v>
      </c>
      <c r="C100" s="4">
        <v>3.6</v>
      </c>
      <c r="D100" s="27">
        <v>3.7</v>
      </c>
      <c r="E100" s="27">
        <v>3.7</v>
      </c>
      <c r="F100" s="27">
        <v>4.4000000000000004</v>
      </c>
      <c r="G100" s="27">
        <v>4.2</v>
      </c>
      <c r="H100" s="27">
        <v>3.7</v>
      </c>
      <c r="I100" s="27">
        <v>3.7</v>
      </c>
      <c r="J100" s="27">
        <v>3.2</v>
      </c>
      <c r="K100" s="27">
        <v>3.1</v>
      </c>
      <c r="L100" s="27">
        <v>3.5</v>
      </c>
      <c r="M100" s="27">
        <v>4.9000000000000004</v>
      </c>
      <c r="N100" s="27">
        <v>2.7</v>
      </c>
      <c r="O100" s="27">
        <v>2.6</v>
      </c>
      <c r="P100" s="27">
        <v>3.2</v>
      </c>
      <c r="Q100" s="27"/>
      <c r="R100" s="27"/>
      <c r="S100" s="27"/>
    </row>
    <row r="101" spans="1:19" x14ac:dyDescent="0.3">
      <c r="A101" s="20">
        <v>98</v>
      </c>
      <c r="B101" s="5" t="s">
        <v>338</v>
      </c>
      <c r="C101" s="4">
        <v>5.3</v>
      </c>
      <c r="D101" s="27">
        <v>4.8</v>
      </c>
      <c r="E101" s="27">
        <v>4.5999999999999996</v>
      </c>
      <c r="F101" s="27">
        <v>5.4</v>
      </c>
      <c r="G101" s="27">
        <v>5</v>
      </c>
      <c r="H101" s="27">
        <v>8.3000000000000007</v>
      </c>
      <c r="I101" s="27">
        <v>7.2</v>
      </c>
      <c r="J101" s="27">
        <v>7.2</v>
      </c>
      <c r="K101" s="27">
        <v>4.0999999999999996</v>
      </c>
      <c r="L101" s="27">
        <v>4.5</v>
      </c>
      <c r="M101" s="27">
        <v>6.2</v>
      </c>
      <c r="N101" s="27">
        <v>4.7</v>
      </c>
      <c r="O101" s="27">
        <v>4.3</v>
      </c>
      <c r="P101" s="27">
        <v>4.3</v>
      </c>
      <c r="Q101" s="27"/>
      <c r="R101" s="27"/>
      <c r="S101" s="27"/>
    </row>
    <row r="102" spans="1:19" x14ac:dyDescent="0.3">
      <c r="A102" s="20">
        <v>99</v>
      </c>
      <c r="B102" s="5" t="s">
        <v>148</v>
      </c>
      <c r="C102" s="4">
        <v>5.2</v>
      </c>
      <c r="D102" s="27">
        <v>4.8</v>
      </c>
      <c r="E102" s="27">
        <v>4.9000000000000004</v>
      </c>
      <c r="F102" s="27">
        <v>4.9000000000000004</v>
      </c>
      <c r="G102" s="27">
        <v>5.3</v>
      </c>
      <c r="H102" s="27">
        <v>5.7</v>
      </c>
      <c r="I102" s="27">
        <v>5</v>
      </c>
      <c r="J102" s="27">
        <v>4.7</v>
      </c>
      <c r="K102" s="27">
        <v>3.8</v>
      </c>
      <c r="L102" s="27">
        <v>5.7</v>
      </c>
      <c r="M102" s="27">
        <v>5.8</v>
      </c>
      <c r="N102" s="27">
        <v>4.8</v>
      </c>
      <c r="O102" s="27">
        <v>3.3</v>
      </c>
      <c r="P102" s="27">
        <v>2.8</v>
      </c>
      <c r="Q102" s="27"/>
      <c r="R102" s="27"/>
      <c r="S102" s="27"/>
    </row>
    <row r="103" spans="1:19" x14ac:dyDescent="0.3">
      <c r="A103" s="20">
        <v>100</v>
      </c>
      <c r="B103" s="5" t="s">
        <v>496</v>
      </c>
      <c r="C103" s="4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>
        <v>1.9</v>
      </c>
      <c r="Q103" s="27"/>
      <c r="R103" s="27"/>
      <c r="S103" s="27"/>
    </row>
    <row r="104" spans="1:19" x14ac:dyDescent="0.3">
      <c r="A104" s="20">
        <v>101</v>
      </c>
      <c r="B104" s="5" t="s">
        <v>497</v>
      </c>
      <c r="C104" s="4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>
        <v>1.9</v>
      </c>
      <c r="Q104" s="27"/>
      <c r="R104" s="27"/>
      <c r="S104" s="27"/>
    </row>
    <row r="105" spans="1:19" x14ac:dyDescent="0.3">
      <c r="A105" s="20">
        <v>102</v>
      </c>
      <c r="B105" s="5" t="s">
        <v>149</v>
      </c>
      <c r="C105" s="4">
        <v>5.0999999999999996</v>
      </c>
      <c r="D105" s="27">
        <v>5</v>
      </c>
      <c r="E105" s="27">
        <v>5.0999999999999996</v>
      </c>
      <c r="F105" s="27">
        <v>5.5</v>
      </c>
      <c r="G105" s="27">
        <v>6.3</v>
      </c>
      <c r="H105" s="27">
        <v>5.7</v>
      </c>
      <c r="I105" s="27">
        <v>4.5999999999999996</v>
      </c>
      <c r="J105" s="27">
        <v>4.5999999999999996</v>
      </c>
      <c r="K105" s="27">
        <v>3.5</v>
      </c>
      <c r="L105" s="27">
        <v>4.4000000000000004</v>
      </c>
      <c r="M105" s="27">
        <v>5</v>
      </c>
      <c r="N105" s="27">
        <v>4.4000000000000004</v>
      </c>
      <c r="O105" s="27">
        <v>2.9</v>
      </c>
      <c r="P105" s="27">
        <v>2.5</v>
      </c>
      <c r="Q105" s="27"/>
      <c r="R105" s="27"/>
      <c r="S105" s="27"/>
    </row>
    <row r="106" spans="1:19" x14ac:dyDescent="0.3">
      <c r="A106" s="20">
        <v>103</v>
      </c>
      <c r="B106" s="5" t="s">
        <v>498</v>
      </c>
      <c r="C106" s="4">
        <v>3.3</v>
      </c>
      <c r="D106" s="27">
        <v>3.9</v>
      </c>
      <c r="E106" s="27">
        <v>3.6</v>
      </c>
      <c r="F106" s="27">
        <v>5.0999999999999996</v>
      </c>
      <c r="G106" s="27">
        <v>4.9000000000000004</v>
      </c>
      <c r="H106" s="27">
        <v>4.0999999999999996</v>
      </c>
      <c r="I106" s="27">
        <v>4.2</v>
      </c>
      <c r="J106" s="27">
        <v>3.9</v>
      </c>
      <c r="K106" s="27">
        <v>4</v>
      </c>
      <c r="L106" s="27">
        <v>4.7</v>
      </c>
      <c r="M106" s="27">
        <v>4.5999999999999996</v>
      </c>
      <c r="N106" s="27">
        <v>2.8</v>
      </c>
      <c r="O106" s="27">
        <v>2.1</v>
      </c>
      <c r="P106" s="27">
        <v>3.5</v>
      </c>
      <c r="Q106" s="27"/>
      <c r="R106" s="27"/>
      <c r="S106" s="27"/>
    </row>
    <row r="107" spans="1:19" x14ac:dyDescent="0.3">
      <c r="A107" s="20">
        <v>104</v>
      </c>
      <c r="B107" s="5" t="s">
        <v>339</v>
      </c>
      <c r="C107" s="4">
        <v>4.8</v>
      </c>
      <c r="D107" s="27">
        <v>4.3</v>
      </c>
      <c r="E107" s="27">
        <v>5.5</v>
      </c>
      <c r="F107" s="27">
        <v>5.2</v>
      </c>
      <c r="G107" s="27">
        <v>6.8</v>
      </c>
      <c r="H107" s="27">
        <v>5</v>
      </c>
      <c r="I107" s="27">
        <v>5</v>
      </c>
      <c r="J107" s="27">
        <v>5.8</v>
      </c>
      <c r="K107" s="27">
        <v>5.9</v>
      </c>
      <c r="L107" s="27">
        <v>3.2</v>
      </c>
      <c r="M107" s="27">
        <v>4.0999999999999996</v>
      </c>
      <c r="N107" s="27">
        <v>2.7</v>
      </c>
      <c r="O107" s="27">
        <v>3</v>
      </c>
      <c r="P107" s="27">
        <v>3.9</v>
      </c>
      <c r="Q107" s="27"/>
      <c r="R107" s="27"/>
      <c r="S107" s="27"/>
    </row>
    <row r="108" spans="1:19" x14ac:dyDescent="0.3">
      <c r="A108" s="20">
        <v>105</v>
      </c>
      <c r="B108" s="5" t="s">
        <v>499</v>
      </c>
      <c r="C108" s="4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>
        <v>2</v>
      </c>
      <c r="Q108" s="27"/>
      <c r="R108" s="27"/>
      <c r="S108" s="27"/>
    </row>
    <row r="109" spans="1:19" x14ac:dyDescent="0.3">
      <c r="A109" s="20">
        <v>106</v>
      </c>
      <c r="B109" s="5" t="s">
        <v>500</v>
      </c>
      <c r="C109" s="4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>
        <v>3.3</v>
      </c>
      <c r="Q109" s="27"/>
      <c r="R109" s="27"/>
      <c r="S109" s="27"/>
    </row>
    <row r="110" spans="1:19" x14ac:dyDescent="0.3">
      <c r="A110" s="20">
        <v>107</v>
      </c>
      <c r="B110" s="5" t="s">
        <v>501</v>
      </c>
      <c r="C110" s="4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>
        <v>4</v>
      </c>
      <c r="Q110" s="27"/>
      <c r="R110" s="27"/>
      <c r="S110" s="27"/>
    </row>
    <row r="111" spans="1:19" x14ac:dyDescent="0.3">
      <c r="A111" s="20">
        <v>108</v>
      </c>
      <c r="B111" s="5" t="s">
        <v>340</v>
      </c>
      <c r="C111" s="4">
        <v>8.9</v>
      </c>
      <c r="D111" s="27">
        <v>7.7</v>
      </c>
      <c r="E111" s="27">
        <v>5.5</v>
      </c>
      <c r="F111" s="27">
        <v>6.7</v>
      </c>
      <c r="G111" s="27">
        <v>7.6</v>
      </c>
      <c r="H111" s="27">
        <v>4.7</v>
      </c>
      <c r="I111" s="27">
        <v>7.3</v>
      </c>
      <c r="J111" s="27">
        <v>5.8</v>
      </c>
      <c r="K111" s="27">
        <v>4.5999999999999996</v>
      </c>
      <c r="L111" s="27">
        <v>5.8</v>
      </c>
      <c r="M111" s="27">
        <v>5.2</v>
      </c>
      <c r="N111" s="27">
        <v>2.2000000000000002</v>
      </c>
      <c r="O111" s="27">
        <v>2</v>
      </c>
      <c r="P111" s="27">
        <v>1.6</v>
      </c>
      <c r="Q111" s="27"/>
      <c r="R111" s="27"/>
      <c r="S111" s="27"/>
    </row>
    <row r="112" spans="1:19" x14ac:dyDescent="0.3">
      <c r="A112" s="20">
        <v>109</v>
      </c>
      <c r="B112" s="5" t="s">
        <v>502</v>
      </c>
      <c r="C112" s="4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>
        <v>6.9</v>
      </c>
      <c r="Q112" s="27"/>
      <c r="R112" s="27"/>
      <c r="S112" s="27"/>
    </row>
    <row r="113" spans="1:19" x14ac:dyDescent="0.3">
      <c r="A113" s="20">
        <v>110</v>
      </c>
      <c r="B113" s="5" t="s">
        <v>503</v>
      </c>
      <c r="C113" s="4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>
        <v>5.3</v>
      </c>
      <c r="Q113" s="27"/>
      <c r="R113" s="27"/>
      <c r="S113" s="27"/>
    </row>
    <row r="114" spans="1:19" x14ac:dyDescent="0.3">
      <c r="A114" s="20">
        <v>111</v>
      </c>
      <c r="B114" s="5" t="s">
        <v>150</v>
      </c>
      <c r="C114" s="4">
        <v>6.1</v>
      </c>
      <c r="D114" s="27">
        <v>6</v>
      </c>
      <c r="E114" s="27">
        <v>4.8</v>
      </c>
      <c r="F114" s="27">
        <v>7</v>
      </c>
      <c r="G114" s="27">
        <v>7.2</v>
      </c>
      <c r="H114" s="27">
        <v>6.5</v>
      </c>
      <c r="I114" s="27">
        <v>6.3</v>
      </c>
      <c r="J114" s="27">
        <v>5.3</v>
      </c>
      <c r="K114" s="27">
        <v>4.5</v>
      </c>
      <c r="L114" s="27">
        <v>5.8</v>
      </c>
      <c r="M114" s="27">
        <v>7.5</v>
      </c>
      <c r="N114" s="27">
        <v>4.4000000000000004</v>
      </c>
      <c r="O114" s="27">
        <v>2.9</v>
      </c>
      <c r="P114" s="27">
        <v>3.5</v>
      </c>
      <c r="Q114" s="27"/>
      <c r="R114" s="27"/>
      <c r="S114" s="27"/>
    </row>
    <row r="115" spans="1:19" x14ac:dyDescent="0.3">
      <c r="A115" s="20">
        <v>112</v>
      </c>
      <c r="B115" s="5" t="s">
        <v>341</v>
      </c>
      <c r="C115" s="4">
        <v>7.3</v>
      </c>
      <c r="D115" s="27">
        <v>6.6</v>
      </c>
      <c r="E115" s="27">
        <v>7.6</v>
      </c>
      <c r="F115" s="27">
        <v>8.3000000000000007</v>
      </c>
      <c r="G115" s="27">
        <v>6.7</v>
      </c>
      <c r="H115" s="27">
        <v>4.2</v>
      </c>
      <c r="I115" s="27">
        <v>4.9000000000000004</v>
      </c>
      <c r="J115" s="27">
        <v>3.6</v>
      </c>
      <c r="K115" s="27">
        <v>3.2</v>
      </c>
      <c r="L115" s="27">
        <v>3.4</v>
      </c>
      <c r="M115" s="27">
        <v>3.8</v>
      </c>
      <c r="N115" s="27">
        <v>3.2</v>
      </c>
      <c r="O115" s="27">
        <v>2.4</v>
      </c>
      <c r="P115" s="27">
        <v>2.4</v>
      </c>
      <c r="Q115" s="27"/>
      <c r="R115" s="27"/>
      <c r="S115" s="27"/>
    </row>
    <row r="116" spans="1:19" x14ac:dyDescent="0.3">
      <c r="A116" s="20">
        <v>113</v>
      </c>
      <c r="B116" s="5" t="s">
        <v>504</v>
      </c>
      <c r="C116" s="4">
        <v>5.0999999999999996</v>
      </c>
      <c r="D116" s="27">
        <v>5</v>
      </c>
      <c r="E116" s="27">
        <v>5.3</v>
      </c>
      <c r="F116" s="27">
        <v>5.8</v>
      </c>
      <c r="G116" s="27">
        <v>3.9</v>
      </c>
      <c r="H116" s="27">
        <v>2.4</v>
      </c>
      <c r="I116" s="27">
        <v>2.7</v>
      </c>
      <c r="J116" s="27">
        <v>2.2000000000000002</v>
      </c>
      <c r="K116" s="27">
        <v>2</v>
      </c>
      <c r="L116" s="27">
        <v>1.9</v>
      </c>
      <c r="M116" s="27">
        <v>2.1</v>
      </c>
      <c r="N116" s="27">
        <v>1.6</v>
      </c>
      <c r="O116" s="27">
        <v>1.2</v>
      </c>
      <c r="P116" s="27">
        <v>1.1000000000000001</v>
      </c>
      <c r="Q116" s="27"/>
      <c r="R116" s="27"/>
      <c r="S116" s="27"/>
    </row>
    <row r="117" spans="1:19" x14ac:dyDescent="0.3">
      <c r="A117" s="20">
        <v>114</v>
      </c>
      <c r="B117" s="5" t="s">
        <v>151</v>
      </c>
      <c r="C117" s="4">
        <v>10.199999999999999</v>
      </c>
      <c r="D117" s="27">
        <v>11.3</v>
      </c>
      <c r="E117" s="27">
        <v>10.1</v>
      </c>
      <c r="F117" s="27">
        <v>13.1</v>
      </c>
      <c r="G117" s="27">
        <v>12.4</v>
      </c>
      <c r="H117" s="27">
        <v>10.4</v>
      </c>
      <c r="I117" s="27">
        <v>10</v>
      </c>
      <c r="J117" s="27">
        <v>10</v>
      </c>
      <c r="K117" s="27">
        <v>11.5</v>
      </c>
      <c r="L117" s="27">
        <v>11.7</v>
      </c>
      <c r="M117" s="27">
        <v>10.5</v>
      </c>
      <c r="N117" s="27">
        <v>8</v>
      </c>
      <c r="O117" s="27">
        <v>6.7</v>
      </c>
      <c r="P117" s="27">
        <v>7.8</v>
      </c>
      <c r="Q117" s="27"/>
      <c r="R117" s="27"/>
      <c r="S117" s="27"/>
    </row>
    <row r="118" spans="1:19" x14ac:dyDescent="0.3">
      <c r="A118" s="20">
        <v>115</v>
      </c>
      <c r="B118" s="5" t="s">
        <v>342</v>
      </c>
      <c r="C118" s="4">
        <v>5.2</v>
      </c>
      <c r="D118" s="27">
        <v>4.4000000000000004</v>
      </c>
      <c r="E118" s="27">
        <v>4.0999999999999996</v>
      </c>
      <c r="F118" s="27">
        <v>4.8</v>
      </c>
      <c r="G118" s="27">
        <v>3.9</v>
      </c>
      <c r="H118" s="27">
        <v>3.2</v>
      </c>
      <c r="I118" s="27">
        <v>3.7</v>
      </c>
      <c r="J118" s="27">
        <v>3.1</v>
      </c>
      <c r="K118" s="27">
        <v>3.1</v>
      </c>
      <c r="L118" s="27">
        <v>3.3</v>
      </c>
      <c r="M118" s="27">
        <v>3.5</v>
      </c>
      <c r="N118" s="27">
        <v>3</v>
      </c>
      <c r="O118" s="27">
        <v>2.2999999999999998</v>
      </c>
      <c r="P118" s="27">
        <v>2.2000000000000002</v>
      </c>
      <c r="Q118" s="27"/>
      <c r="R118" s="27"/>
      <c r="S118" s="27"/>
    </row>
    <row r="119" spans="1:19" x14ac:dyDescent="0.3">
      <c r="A119" s="20">
        <v>116</v>
      </c>
      <c r="B119" s="5" t="s">
        <v>343</v>
      </c>
      <c r="C119" s="4">
        <v>3.4</v>
      </c>
      <c r="D119" s="27">
        <v>2.7</v>
      </c>
      <c r="E119" s="27">
        <v>2.7</v>
      </c>
      <c r="F119" s="27">
        <v>3.8</v>
      </c>
      <c r="G119" s="27">
        <v>2.7</v>
      </c>
      <c r="H119" s="27">
        <v>1.9</v>
      </c>
      <c r="I119" s="27">
        <v>2.4</v>
      </c>
      <c r="J119" s="27">
        <v>1.8</v>
      </c>
      <c r="K119" s="27">
        <v>1.8</v>
      </c>
      <c r="L119" s="27">
        <v>1.8</v>
      </c>
      <c r="M119" s="27">
        <v>2.2000000000000002</v>
      </c>
      <c r="N119" s="27">
        <v>1.6</v>
      </c>
      <c r="O119" s="27">
        <v>1.2</v>
      </c>
      <c r="P119" s="27">
        <v>1</v>
      </c>
      <c r="Q119" s="27"/>
      <c r="R119" s="27"/>
      <c r="S119" s="27"/>
    </row>
    <row r="120" spans="1:19" x14ac:dyDescent="0.3">
      <c r="A120" s="20">
        <v>117</v>
      </c>
      <c r="B120" s="5" t="s">
        <v>505</v>
      </c>
      <c r="C120" s="4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>
        <v>11.5</v>
      </c>
      <c r="Q120" s="27"/>
      <c r="R120" s="27"/>
      <c r="S120" s="27"/>
    </row>
    <row r="121" spans="1:19" x14ac:dyDescent="0.3">
      <c r="A121" s="20">
        <v>118</v>
      </c>
      <c r="B121" s="5" t="s">
        <v>506</v>
      </c>
      <c r="C121" s="4"/>
      <c r="D121" s="27"/>
      <c r="E121" s="27"/>
      <c r="F121" s="27"/>
      <c r="G121" s="27"/>
      <c r="H121" s="27"/>
      <c r="I121" s="27"/>
      <c r="J121" s="27"/>
      <c r="K121" s="27"/>
      <c r="L121" s="27">
        <v>10.6</v>
      </c>
      <c r="M121" s="27">
        <v>13.1</v>
      </c>
      <c r="N121" s="27">
        <v>9.4</v>
      </c>
      <c r="O121" s="27">
        <v>7.7</v>
      </c>
      <c r="P121" s="27">
        <v>8.5</v>
      </c>
      <c r="Q121" s="27"/>
      <c r="R121" s="27"/>
      <c r="S121" s="27"/>
    </row>
    <row r="122" spans="1:19" x14ac:dyDescent="0.3">
      <c r="A122" s="20">
        <v>119</v>
      </c>
      <c r="B122" s="5" t="s">
        <v>507</v>
      </c>
      <c r="C122" s="4"/>
      <c r="D122" s="27"/>
      <c r="E122" s="27"/>
      <c r="F122" s="27"/>
      <c r="G122" s="27"/>
      <c r="H122" s="27"/>
      <c r="I122" s="27"/>
      <c r="J122" s="27"/>
      <c r="K122" s="27"/>
      <c r="L122" s="27">
        <v>6.8</v>
      </c>
      <c r="M122" s="27">
        <v>9.3000000000000007</v>
      </c>
      <c r="N122" s="27">
        <v>6.9</v>
      </c>
      <c r="O122" s="27">
        <v>4.8</v>
      </c>
      <c r="P122" s="27">
        <v>5.4</v>
      </c>
      <c r="Q122" s="27"/>
      <c r="R122" s="27"/>
      <c r="S122" s="27"/>
    </row>
    <row r="123" spans="1:19" x14ac:dyDescent="0.3">
      <c r="A123" s="20">
        <v>120</v>
      </c>
      <c r="B123" s="5" t="s">
        <v>508</v>
      </c>
      <c r="C123" s="4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>
        <v>6.1</v>
      </c>
      <c r="Q123" s="27"/>
      <c r="R123" s="27"/>
      <c r="S123" s="27"/>
    </row>
    <row r="124" spans="1:19" x14ac:dyDescent="0.3">
      <c r="A124" s="20">
        <v>121</v>
      </c>
      <c r="B124" s="5" t="s">
        <v>509</v>
      </c>
      <c r="C124" s="4"/>
      <c r="D124" s="27"/>
      <c r="E124" s="27"/>
      <c r="F124" s="27"/>
      <c r="G124" s="27"/>
      <c r="H124" s="27"/>
      <c r="I124" s="27"/>
      <c r="J124" s="27"/>
      <c r="K124" s="27"/>
      <c r="L124" s="27">
        <v>9.6999999999999993</v>
      </c>
      <c r="M124" s="27">
        <v>11.8</v>
      </c>
      <c r="N124" s="27">
        <v>9</v>
      </c>
      <c r="O124" s="27">
        <v>6.1</v>
      </c>
      <c r="P124" s="27">
        <v>6.6</v>
      </c>
      <c r="Q124" s="27"/>
      <c r="R124" s="27"/>
      <c r="S124" s="27"/>
    </row>
    <row r="125" spans="1:19" x14ac:dyDescent="0.3">
      <c r="A125" s="20">
        <v>122</v>
      </c>
      <c r="B125" s="5" t="s">
        <v>510</v>
      </c>
      <c r="C125" s="4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>
        <v>7.7</v>
      </c>
      <c r="Q125" s="27"/>
      <c r="R125" s="27"/>
      <c r="S125" s="27"/>
    </row>
    <row r="126" spans="1:19" x14ac:dyDescent="0.3">
      <c r="A126" s="20">
        <v>123</v>
      </c>
      <c r="B126" s="5" t="s">
        <v>152</v>
      </c>
      <c r="C126" s="4">
        <v>9.1</v>
      </c>
      <c r="D126" s="27">
        <v>9.6</v>
      </c>
      <c r="E126" s="27">
        <v>11</v>
      </c>
      <c r="F126" s="27">
        <v>10.9</v>
      </c>
      <c r="G126" s="27">
        <v>12.4</v>
      </c>
      <c r="H126" s="27">
        <v>13.3</v>
      </c>
      <c r="I126" s="27">
        <v>11.6</v>
      </c>
      <c r="J126" s="27">
        <v>11.8</v>
      </c>
      <c r="K126" s="27">
        <v>9.6999999999999993</v>
      </c>
      <c r="L126" s="27">
        <v>13.6</v>
      </c>
      <c r="M126" s="27">
        <v>11.1</v>
      </c>
      <c r="N126" s="27">
        <v>11</v>
      </c>
      <c r="O126" s="27">
        <v>7.7</v>
      </c>
      <c r="P126" s="27">
        <v>7.7</v>
      </c>
      <c r="Q126" s="27"/>
      <c r="R126" s="27"/>
      <c r="S126" s="27"/>
    </row>
    <row r="127" spans="1:19" x14ac:dyDescent="0.3">
      <c r="A127" s="20">
        <v>124</v>
      </c>
      <c r="B127" s="5" t="s">
        <v>511</v>
      </c>
      <c r="C127" s="4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>
        <v>3.6</v>
      </c>
      <c r="Q127" s="27"/>
      <c r="R127" s="27"/>
      <c r="S127" s="27"/>
    </row>
    <row r="128" spans="1:19" x14ac:dyDescent="0.3">
      <c r="A128" s="20">
        <v>125</v>
      </c>
      <c r="B128" s="5" t="s">
        <v>512</v>
      </c>
      <c r="C128" s="4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>
        <v>4.2</v>
      </c>
      <c r="Q128" s="27"/>
      <c r="R128" s="27"/>
      <c r="S128" s="27"/>
    </row>
    <row r="129" spans="1:19" x14ac:dyDescent="0.3">
      <c r="A129" s="20">
        <v>126</v>
      </c>
      <c r="B129" s="5" t="s">
        <v>513</v>
      </c>
      <c r="C129" s="4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>
        <v>3.8</v>
      </c>
      <c r="Q129" s="27"/>
      <c r="R129" s="27"/>
      <c r="S129" s="27"/>
    </row>
    <row r="130" spans="1:19" x14ac:dyDescent="0.3">
      <c r="A130" s="20">
        <v>127</v>
      </c>
      <c r="B130" s="5" t="s">
        <v>514</v>
      </c>
      <c r="C130" s="4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>
        <v>5.8</v>
      </c>
      <c r="Q130" s="27"/>
      <c r="R130" s="27"/>
      <c r="S130" s="27"/>
    </row>
    <row r="131" spans="1:19" x14ac:dyDescent="0.3">
      <c r="A131" s="20">
        <v>128</v>
      </c>
      <c r="B131" s="5" t="s">
        <v>153</v>
      </c>
      <c r="C131" s="4">
        <v>3.2</v>
      </c>
      <c r="D131" s="27">
        <v>3.3</v>
      </c>
      <c r="E131" s="27">
        <v>3.4</v>
      </c>
      <c r="F131" s="27">
        <v>3.2</v>
      </c>
      <c r="G131" s="27">
        <v>3.4</v>
      </c>
      <c r="H131" s="27">
        <v>3.9</v>
      </c>
      <c r="I131" s="27">
        <v>3.2</v>
      </c>
      <c r="J131" s="27">
        <v>3.4</v>
      </c>
      <c r="K131" s="27">
        <v>2.6</v>
      </c>
      <c r="L131" s="27">
        <v>3.8</v>
      </c>
      <c r="M131" s="27">
        <v>3.9</v>
      </c>
      <c r="N131" s="27">
        <v>2.8</v>
      </c>
      <c r="O131" s="27">
        <v>2.1</v>
      </c>
      <c r="P131" s="27">
        <v>2.6</v>
      </c>
      <c r="Q131" s="27"/>
      <c r="R131" s="27"/>
      <c r="S131" s="27"/>
    </row>
    <row r="132" spans="1:19" x14ac:dyDescent="0.3">
      <c r="A132" s="20">
        <v>129</v>
      </c>
      <c r="B132" s="5" t="s">
        <v>154</v>
      </c>
      <c r="C132" s="4">
        <v>8.1999999999999993</v>
      </c>
      <c r="D132" s="27">
        <v>8.1</v>
      </c>
      <c r="E132" s="27">
        <v>8.3000000000000007</v>
      </c>
      <c r="F132" s="27">
        <v>8.1</v>
      </c>
      <c r="G132" s="27">
        <v>10.5</v>
      </c>
      <c r="H132" s="27">
        <v>9.8000000000000007</v>
      </c>
      <c r="I132" s="27">
        <v>7.4</v>
      </c>
      <c r="J132" s="27">
        <v>6.8</v>
      </c>
      <c r="K132" s="27">
        <v>5.0999999999999996</v>
      </c>
      <c r="L132" s="27">
        <v>8</v>
      </c>
      <c r="M132" s="27">
        <v>6.9</v>
      </c>
      <c r="N132" s="27">
        <v>6.1</v>
      </c>
      <c r="O132" s="27">
        <v>4</v>
      </c>
      <c r="P132" s="27">
        <v>4.4000000000000004</v>
      </c>
      <c r="Q132" s="27"/>
      <c r="R132" s="27"/>
      <c r="S132" s="27"/>
    </row>
    <row r="133" spans="1:19" x14ac:dyDescent="0.3">
      <c r="A133" s="20">
        <v>130</v>
      </c>
      <c r="B133" s="5" t="s">
        <v>344</v>
      </c>
      <c r="C133" s="4">
        <v>6.9</v>
      </c>
      <c r="D133" s="27">
        <v>5.3</v>
      </c>
      <c r="E133" s="27">
        <v>6.5</v>
      </c>
      <c r="F133" s="27">
        <v>4.0999999999999996</v>
      </c>
      <c r="G133" s="27">
        <v>4.4000000000000004</v>
      </c>
      <c r="H133" s="27">
        <v>6.4</v>
      </c>
      <c r="I133" s="27">
        <v>4.3</v>
      </c>
      <c r="J133" s="27">
        <v>3.9</v>
      </c>
      <c r="K133" s="27">
        <v>3.8</v>
      </c>
      <c r="L133" s="27">
        <v>3.8</v>
      </c>
      <c r="M133" s="27">
        <v>6.1</v>
      </c>
      <c r="N133" s="27">
        <v>3.5</v>
      </c>
      <c r="O133" s="27">
        <v>2.4</v>
      </c>
      <c r="P133" s="27">
        <v>4.0999999999999996</v>
      </c>
      <c r="Q133" s="27"/>
      <c r="R133" s="27"/>
      <c r="S133" s="27"/>
    </row>
    <row r="134" spans="1:19" x14ac:dyDescent="0.3">
      <c r="A134" s="20">
        <v>131</v>
      </c>
      <c r="B134" s="5" t="s">
        <v>515</v>
      </c>
      <c r="C134" s="4"/>
      <c r="D134" s="27"/>
      <c r="E134" s="27"/>
      <c r="F134" s="27"/>
      <c r="G134" s="27"/>
      <c r="H134" s="27"/>
      <c r="I134" s="27"/>
      <c r="J134" s="27"/>
      <c r="K134" s="27"/>
      <c r="L134" s="27">
        <v>5.7</v>
      </c>
      <c r="M134" s="27">
        <v>7</v>
      </c>
      <c r="N134" s="27">
        <v>4.0999999999999996</v>
      </c>
      <c r="O134" s="27">
        <v>4</v>
      </c>
      <c r="P134" s="27">
        <v>5</v>
      </c>
      <c r="Q134" s="27"/>
      <c r="R134" s="27"/>
      <c r="S134" s="27"/>
    </row>
    <row r="135" spans="1:19" x14ac:dyDescent="0.3">
      <c r="A135" s="20">
        <v>132</v>
      </c>
      <c r="B135" s="5" t="s">
        <v>516</v>
      </c>
      <c r="C135" s="4"/>
      <c r="D135" s="27"/>
      <c r="E135" s="27"/>
      <c r="F135" s="27"/>
      <c r="G135" s="27"/>
      <c r="H135" s="27"/>
      <c r="I135" s="27"/>
      <c r="J135" s="27"/>
      <c r="K135" s="27"/>
      <c r="L135" s="27">
        <v>4.5</v>
      </c>
      <c r="M135" s="27">
        <v>5.9</v>
      </c>
      <c r="N135" s="27">
        <v>3.9</v>
      </c>
      <c r="O135" s="27">
        <v>3.7</v>
      </c>
      <c r="P135" s="27">
        <v>4.0999999999999996</v>
      </c>
      <c r="Q135" s="27"/>
      <c r="R135" s="27"/>
      <c r="S135" s="27"/>
    </row>
    <row r="136" spans="1:19" x14ac:dyDescent="0.3">
      <c r="A136" s="20">
        <v>133</v>
      </c>
      <c r="B136" s="5" t="s">
        <v>155</v>
      </c>
      <c r="C136" s="4">
        <v>2.1</v>
      </c>
      <c r="D136" s="27">
        <v>2.2999999999999998</v>
      </c>
      <c r="E136" s="27">
        <v>2.5</v>
      </c>
      <c r="F136" s="27">
        <v>3.3</v>
      </c>
      <c r="G136" s="27">
        <v>2.9</v>
      </c>
      <c r="H136" s="27">
        <v>2.7</v>
      </c>
      <c r="I136" s="27">
        <v>2.7</v>
      </c>
      <c r="J136" s="27">
        <v>2.1</v>
      </c>
      <c r="K136" s="27">
        <v>2</v>
      </c>
      <c r="L136" s="27">
        <v>2.2999999999999998</v>
      </c>
      <c r="M136" s="27">
        <v>3.6</v>
      </c>
      <c r="N136" s="27">
        <v>1.9</v>
      </c>
      <c r="O136" s="27">
        <v>1.9</v>
      </c>
      <c r="P136" s="27">
        <v>2.4</v>
      </c>
      <c r="Q136" s="27"/>
      <c r="R136" s="27"/>
      <c r="S136" s="27"/>
    </row>
    <row r="137" spans="1:19" x14ac:dyDescent="0.3">
      <c r="A137" s="20">
        <v>134</v>
      </c>
      <c r="B137" s="5" t="s">
        <v>517</v>
      </c>
      <c r="C137" s="4"/>
      <c r="D137" s="27"/>
      <c r="E137" s="27"/>
      <c r="F137" s="27"/>
      <c r="G137" s="27"/>
      <c r="H137" s="27"/>
      <c r="I137" s="27"/>
      <c r="J137" s="27"/>
      <c r="K137" s="27"/>
      <c r="L137" s="27">
        <v>4.5</v>
      </c>
      <c r="M137" s="27">
        <v>5.3</v>
      </c>
      <c r="N137" s="27">
        <v>3.4</v>
      </c>
      <c r="O137" s="27">
        <v>3.6</v>
      </c>
      <c r="P137" s="27">
        <v>4.3</v>
      </c>
      <c r="Q137" s="27"/>
      <c r="R137" s="27"/>
      <c r="S137" s="27"/>
    </row>
    <row r="138" spans="1:19" x14ac:dyDescent="0.3">
      <c r="A138" s="20">
        <v>135</v>
      </c>
      <c r="B138" s="5" t="s">
        <v>518</v>
      </c>
      <c r="C138" s="4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>
        <v>13.8</v>
      </c>
      <c r="Q138" s="27"/>
      <c r="R138" s="27"/>
      <c r="S138" s="27"/>
    </row>
    <row r="139" spans="1:19" x14ac:dyDescent="0.3">
      <c r="A139" s="20">
        <v>136</v>
      </c>
      <c r="B139" s="5" t="s">
        <v>519</v>
      </c>
      <c r="C139" s="4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>
        <v>11.3</v>
      </c>
      <c r="Q139" s="27"/>
      <c r="R139" s="27"/>
      <c r="S139" s="27"/>
    </row>
    <row r="140" spans="1:19" x14ac:dyDescent="0.3">
      <c r="A140" s="20">
        <v>137</v>
      </c>
      <c r="B140" s="5" t="s">
        <v>156</v>
      </c>
      <c r="C140" s="4">
        <v>9.5</v>
      </c>
      <c r="D140" s="27">
        <v>11.1</v>
      </c>
      <c r="E140" s="27">
        <v>11.3</v>
      </c>
      <c r="F140" s="27">
        <v>11.1</v>
      </c>
      <c r="G140" s="27">
        <v>12.2</v>
      </c>
      <c r="H140" s="27">
        <v>13</v>
      </c>
      <c r="I140" s="27">
        <v>10.6</v>
      </c>
      <c r="J140" s="27">
        <v>10.199999999999999</v>
      </c>
      <c r="K140" s="27">
        <v>8.3000000000000007</v>
      </c>
      <c r="L140" s="27">
        <v>11.1</v>
      </c>
      <c r="M140" s="27">
        <v>9.1</v>
      </c>
      <c r="N140" s="27">
        <v>8.3000000000000007</v>
      </c>
      <c r="O140" s="27">
        <v>6.2</v>
      </c>
      <c r="P140" s="27">
        <v>7.1</v>
      </c>
      <c r="Q140" s="27"/>
      <c r="R140" s="27"/>
      <c r="S140" s="27"/>
    </row>
    <row r="141" spans="1:19" x14ac:dyDescent="0.3">
      <c r="A141" s="20">
        <v>138</v>
      </c>
      <c r="B141" s="5" t="s">
        <v>345</v>
      </c>
      <c r="C141" s="4">
        <v>5.7</v>
      </c>
      <c r="D141" s="27">
        <v>4.9000000000000004</v>
      </c>
      <c r="E141" s="27">
        <v>5.8</v>
      </c>
      <c r="F141" s="27">
        <v>3.4</v>
      </c>
      <c r="G141" s="27">
        <v>3.4</v>
      </c>
      <c r="H141" s="27">
        <v>4.5999999999999996</v>
      </c>
      <c r="I141" s="27">
        <v>2.9</v>
      </c>
      <c r="J141" s="27">
        <v>2.9</v>
      </c>
      <c r="K141" s="27">
        <v>2.5</v>
      </c>
      <c r="L141" s="27">
        <v>2.7</v>
      </c>
      <c r="M141" s="27">
        <v>5.3</v>
      </c>
      <c r="N141" s="27">
        <v>2.7</v>
      </c>
      <c r="O141" s="27">
        <v>1.6</v>
      </c>
      <c r="P141" s="27">
        <v>2.2999999999999998</v>
      </c>
      <c r="Q141" s="27"/>
      <c r="R141" s="27"/>
      <c r="S141" s="27"/>
    </row>
    <row r="142" spans="1:19" x14ac:dyDescent="0.3">
      <c r="A142" s="20">
        <v>139</v>
      </c>
      <c r="B142" s="5" t="s">
        <v>520</v>
      </c>
      <c r="C142" s="4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>
        <v>7.1</v>
      </c>
      <c r="Q142" s="27"/>
      <c r="R142" s="27"/>
      <c r="S142" s="27"/>
    </row>
    <row r="143" spans="1:19" x14ac:dyDescent="0.3">
      <c r="A143" s="20">
        <v>140</v>
      </c>
      <c r="B143" s="5" t="s">
        <v>346</v>
      </c>
      <c r="C143" s="4">
        <v>6.2</v>
      </c>
      <c r="D143" s="27">
        <v>5.3</v>
      </c>
      <c r="E143" s="27">
        <v>5.7</v>
      </c>
      <c r="F143" s="27">
        <v>4.0999999999999996</v>
      </c>
      <c r="G143" s="27">
        <v>4.5</v>
      </c>
      <c r="H143" s="27">
        <v>6</v>
      </c>
      <c r="I143" s="27">
        <v>3.6</v>
      </c>
      <c r="J143" s="27">
        <v>3.8</v>
      </c>
      <c r="K143" s="27">
        <v>3.4</v>
      </c>
      <c r="L143" s="27">
        <v>3.6</v>
      </c>
      <c r="M143" s="27">
        <v>5.4</v>
      </c>
      <c r="N143" s="27">
        <v>3.5</v>
      </c>
      <c r="O143" s="27">
        <v>2.2000000000000002</v>
      </c>
      <c r="P143" s="27">
        <v>5.0999999999999996</v>
      </c>
      <c r="Q143" s="27"/>
      <c r="R143" s="27"/>
      <c r="S143" s="27"/>
    </row>
    <row r="144" spans="1:19" x14ac:dyDescent="0.3">
      <c r="A144" s="20">
        <v>141</v>
      </c>
      <c r="B144" s="5" t="s">
        <v>157</v>
      </c>
      <c r="C144" s="4">
        <v>8.1</v>
      </c>
      <c r="D144" s="27">
        <v>10.9</v>
      </c>
      <c r="E144" s="27">
        <v>9.4</v>
      </c>
      <c r="F144" s="27">
        <v>9.1999999999999993</v>
      </c>
      <c r="G144" s="27">
        <v>9.5</v>
      </c>
      <c r="H144" s="27">
        <v>9.9</v>
      </c>
      <c r="I144" s="27">
        <v>11.2</v>
      </c>
      <c r="J144" s="27">
        <v>11.4</v>
      </c>
      <c r="K144" s="27">
        <v>8.9</v>
      </c>
      <c r="L144" s="27">
        <v>9.4</v>
      </c>
      <c r="M144" s="27">
        <v>11.8</v>
      </c>
      <c r="N144" s="27">
        <v>8</v>
      </c>
      <c r="O144" s="27">
        <v>6.8</v>
      </c>
      <c r="P144" s="27">
        <v>5.2</v>
      </c>
      <c r="Q144" s="27"/>
      <c r="R144" s="27"/>
      <c r="S144" s="27"/>
    </row>
    <row r="145" spans="1:19" x14ac:dyDescent="0.3">
      <c r="A145" s="20">
        <v>142</v>
      </c>
      <c r="B145" s="5" t="s">
        <v>521</v>
      </c>
      <c r="C145" s="4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>
        <v>3.9</v>
      </c>
      <c r="Q145" s="27"/>
      <c r="R145" s="27"/>
      <c r="S145" s="27"/>
    </row>
    <row r="146" spans="1:19" x14ac:dyDescent="0.3">
      <c r="A146" s="20">
        <v>143</v>
      </c>
      <c r="B146" s="5" t="s">
        <v>522</v>
      </c>
      <c r="C146" s="4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>
        <v>2.7</v>
      </c>
      <c r="Q146" s="27"/>
      <c r="R146" s="27"/>
      <c r="S146" s="27"/>
    </row>
    <row r="147" spans="1:19" x14ac:dyDescent="0.3">
      <c r="A147" s="20">
        <v>144</v>
      </c>
      <c r="B147" s="5" t="s">
        <v>158</v>
      </c>
      <c r="C147" s="4">
        <v>2.2999999999999998</v>
      </c>
      <c r="D147" s="27">
        <v>2</v>
      </c>
      <c r="E147" s="27">
        <v>2.2999999999999998</v>
      </c>
      <c r="F147" s="27">
        <v>2.4</v>
      </c>
      <c r="G147" s="27">
        <v>2.9</v>
      </c>
      <c r="H147" s="27">
        <v>3.2</v>
      </c>
      <c r="I147" s="27">
        <v>2.9</v>
      </c>
      <c r="J147" s="27">
        <v>2.6</v>
      </c>
      <c r="K147" s="27">
        <v>2.2000000000000002</v>
      </c>
      <c r="L147" s="27">
        <v>3.6</v>
      </c>
      <c r="M147" s="27">
        <v>3.6</v>
      </c>
      <c r="N147" s="27">
        <v>3</v>
      </c>
      <c r="O147" s="27">
        <v>1.5</v>
      </c>
      <c r="P147" s="27">
        <v>1.4</v>
      </c>
      <c r="Q147" s="27"/>
      <c r="R147" s="27"/>
      <c r="S147" s="27"/>
    </row>
    <row r="148" spans="1:19" x14ac:dyDescent="0.3">
      <c r="A148" s="20">
        <v>145</v>
      </c>
      <c r="B148" s="5" t="s">
        <v>159</v>
      </c>
      <c r="C148" s="4">
        <v>1.1000000000000001</v>
      </c>
      <c r="D148" s="27">
        <v>1.6</v>
      </c>
      <c r="E148" s="27">
        <v>2.2999999999999998</v>
      </c>
      <c r="F148" s="27">
        <v>2.6</v>
      </c>
      <c r="G148" s="27">
        <v>2.5</v>
      </c>
      <c r="H148" s="27">
        <v>1.8</v>
      </c>
      <c r="I148" s="27">
        <v>1.9</v>
      </c>
      <c r="J148" s="27">
        <v>1.8</v>
      </c>
      <c r="K148" s="27">
        <v>1.7</v>
      </c>
      <c r="L148" s="27">
        <v>1.9</v>
      </c>
      <c r="M148" s="27">
        <v>3.4</v>
      </c>
      <c r="N148" s="27">
        <v>2.6</v>
      </c>
      <c r="O148" s="27">
        <v>1.7</v>
      </c>
      <c r="P148" s="27">
        <v>1.8</v>
      </c>
      <c r="Q148" s="27"/>
      <c r="R148" s="27"/>
      <c r="S148" s="27"/>
    </row>
    <row r="149" spans="1:19" x14ac:dyDescent="0.3">
      <c r="A149" s="20">
        <v>146</v>
      </c>
      <c r="B149" s="5" t="s">
        <v>160</v>
      </c>
      <c r="C149" s="4">
        <v>5.6</v>
      </c>
      <c r="D149" s="27">
        <v>5.9</v>
      </c>
      <c r="E149" s="27">
        <v>6.9</v>
      </c>
      <c r="F149" s="27">
        <v>10.199999999999999</v>
      </c>
      <c r="G149" s="27">
        <v>9</v>
      </c>
      <c r="H149" s="27">
        <v>8.3000000000000007</v>
      </c>
      <c r="I149" s="27">
        <v>8.3000000000000007</v>
      </c>
      <c r="J149" s="27">
        <v>8.3000000000000007</v>
      </c>
      <c r="K149" s="27">
        <v>6</v>
      </c>
      <c r="L149" s="27">
        <v>7.6</v>
      </c>
      <c r="M149" s="27">
        <v>9.1</v>
      </c>
      <c r="N149" s="27">
        <v>5.6</v>
      </c>
      <c r="O149" s="27">
        <v>4.5999999999999996</v>
      </c>
      <c r="P149" s="27">
        <v>5.3</v>
      </c>
      <c r="Q149" s="27"/>
      <c r="R149" s="27"/>
      <c r="S149" s="27"/>
    </row>
    <row r="150" spans="1:19" x14ac:dyDescent="0.3">
      <c r="A150" s="20">
        <v>147</v>
      </c>
      <c r="B150" s="5" t="s">
        <v>523</v>
      </c>
      <c r="C150" s="4"/>
      <c r="D150" s="27"/>
      <c r="E150" s="27"/>
      <c r="F150" s="27"/>
      <c r="G150" s="27"/>
      <c r="H150" s="27"/>
      <c r="I150" s="27"/>
      <c r="J150" s="27"/>
      <c r="K150" s="27"/>
      <c r="L150" s="27">
        <v>5.6</v>
      </c>
      <c r="M150" s="27">
        <v>6.6</v>
      </c>
      <c r="N150" s="27">
        <v>4.4000000000000004</v>
      </c>
      <c r="O150" s="27">
        <v>4</v>
      </c>
      <c r="P150" s="27">
        <v>3.2</v>
      </c>
      <c r="Q150" s="27"/>
      <c r="R150" s="27"/>
      <c r="S150" s="27"/>
    </row>
    <row r="151" spans="1:19" x14ac:dyDescent="0.3">
      <c r="A151" s="20">
        <v>148</v>
      </c>
      <c r="B151" s="5" t="s">
        <v>524</v>
      </c>
      <c r="C151" s="4"/>
      <c r="D151" s="27"/>
      <c r="E151" s="27"/>
      <c r="F151" s="27"/>
      <c r="G151" s="27"/>
      <c r="H151" s="27"/>
      <c r="I151" s="27"/>
      <c r="J151" s="27"/>
      <c r="K151" s="27"/>
      <c r="L151" s="27">
        <v>6.9</v>
      </c>
      <c r="M151" s="27">
        <v>8</v>
      </c>
      <c r="N151" s="27">
        <v>5.0999999999999996</v>
      </c>
      <c r="O151" s="27">
        <v>4.8</v>
      </c>
      <c r="P151" s="27">
        <v>5.3</v>
      </c>
      <c r="Q151" s="27"/>
      <c r="R151" s="27"/>
      <c r="S151" s="27"/>
    </row>
    <row r="152" spans="1:19" x14ac:dyDescent="0.3">
      <c r="A152" s="20">
        <v>149</v>
      </c>
      <c r="B152" s="5" t="s">
        <v>161</v>
      </c>
      <c r="C152" s="4">
        <v>1.8</v>
      </c>
      <c r="D152" s="27">
        <v>2.2000000000000002</v>
      </c>
      <c r="E152" s="27">
        <v>2.4</v>
      </c>
      <c r="F152" s="27">
        <v>2.9</v>
      </c>
      <c r="G152" s="27">
        <v>2.6</v>
      </c>
      <c r="H152" s="27">
        <v>2.2000000000000002</v>
      </c>
      <c r="I152" s="27">
        <v>2</v>
      </c>
      <c r="J152" s="27">
        <v>1.8</v>
      </c>
      <c r="K152" s="27">
        <v>1.7</v>
      </c>
      <c r="L152" s="27">
        <v>2.1</v>
      </c>
      <c r="M152" s="27">
        <v>3.4</v>
      </c>
      <c r="N152" s="27">
        <v>1.7</v>
      </c>
      <c r="O152" s="27">
        <v>1.4</v>
      </c>
      <c r="P152" s="27">
        <v>2.4</v>
      </c>
      <c r="Q152" s="27"/>
      <c r="R152" s="27"/>
      <c r="S152" s="27"/>
    </row>
    <row r="153" spans="1:19" x14ac:dyDescent="0.3">
      <c r="A153" s="20">
        <v>150</v>
      </c>
      <c r="B153" s="5" t="s">
        <v>525</v>
      </c>
      <c r="C153" s="4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>
        <v>3.1</v>
      </c>
      <c r="Q153" s="27"/>
      <c r="R153" s="27"/>
      <c r="S153" s="27"/>
    </row>
    <row r="154" spans="1:19" x14ac:dyDescent="0.3">
      <c r="A154" s="20">
        <v>151</v>
      </c>
      <c r="B154" s="5" t="s">
        <v>526</v>
      </c>
      <c r="C154" s="4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>
        <v>3.2</v>
      </c>
      <c r="Q154" s="27"/>
      <c r="R154" s="27"/>
      <c r="S154" s="27"/>
    </row>
    <row r="155" spans="1:19" x14ac:dyDescent="0.3">
      <c r="A155" s="20">
        <v>152</v>
      </c>
      <c r="B155" s="5" t="s">
        <v>162</v>
      </c>
      <c r="C155" s="4">
        <v>17.600000000000001</v>
      </c>
      <c r="D155" s="27">
        <v>18.2</v>
      </c>
      <c r="E155" s="27">
        <v>19</v>
      </c>
      <c r="F155" s="27">
        <v>19.2</v>
      </c>
      <c r="G155" s="27">
        <v>22</v>
      </c>
      <c r="H155" s="27">
        <v>20.399999999999999</v>
      </c>
      <c r="I155" s="27">
        <v>17.100000000000001</v>
      </c>
      <c r="J155" s="27">
        <v>18.100000000000001</v>
      </c>
      <c r="K155" s="27">
        <v>12.9</v>
      </c>
      <c r="L155" s="27">
        <v>17.399999999999999</v>
      </c>
      <c r="M155" s="27">
        <v>14.8</v>
      </c>
      <c r="N155" s="27">
        <v>13.7</v>
      </c>
      <c r="O155" s="27">
        <v>12</v>
      </c>
      <c r="P155" s="27">
        <v>13.3</v>
      </c>
      <c r="Q155" s="27"/>
      <c r="R155" s="27"/>
      <c r="S155" s="27"/>
    </row>
    <row r="156" spans="1:19" x14ac:dyDescent="0.3">
      <c r="A156" s="20">
        <v>153</v>
      </c>
      <c r="B156" s="5" t="s">
        <v>163</v>
      </c>
      <c r="C156" s="4">
        <v>5.8</v>
      </c>
      <c r="D156" s="27">
        <v>5.9</v>
      </c>
      <c r="E156" s="27">
        <v>5.3</v>
      </c>
      <c r="F156" s="27">
        <v>5.9</v>
      </c>
      <c r="G156" s="27">
        <v>5.6</v>
      </c>
      <c r="H156" s="27">
        <v>4.7</v>
      </c>
      <c r="I156" s="27">
        <v>5</v>
      </c>
      <c r="J156" s="27">
        <v>5</v>
      </c>
      <c r="K156" s="27">
        <v>3.8</v>
      </c>
      <c r="L156" s="27">
        <v>4.5</v>
      </c>
      <c r="M156" s="27">
        <v>5</v>
      </c>
      <c r="N156" s="27">
        <v>3</v>
      </c>
      <c r="O156" s="27">
        <v>2.2999999999999998</v>
      </c>
      <c r="P156" s="27">
        <v>2.4</v>
      </c>
      <c r="Q156" s="27"/>
      <c r="R156" s="27"/>
      <c r="S156" s="27"/>
    </row>
    <row r="157" spans="1:19" x14ac:dyDescent="0.3">
      <c r="A157" s="20">
        <v>154</v>
      </c>
      <c r="B157" s="5" t="s">
        <v>347</v>
      </c>
      <c r="C157" s="4">
        <v>4.0999999999999996</v>
      </c>
      <c r="D157" s="27">
        <v>4.0999999999999996</v>
      </c>
      <c r="E157" s="27">
        <v>4</v>
      </c>
      <c r="F157" s="27">
        <v>4.9000000000000004</v>
      </c>
      <c r="G157" s="27">
        <v>4.3</v>
      </c>
      <c r="H157" s="27">
        <v>6.6</v>
      </c>
      <c r="I157" s="27">
        <v>5.4</v>
      </c>
      <c r="J157" s="27">
        <v>5.3</v>
      </c>
      <c r="K157" s="27">
        <v>3</v>
      </c>
      <c r="L157" s="27">
        <v>3.2</v>
      </c>
      <c r="M157" s="27">
        <v>4.9000000000000004</v>
      </c>
      <c r="N157" s="27">
        <v>3.3</v>
      </c>
      <c r="O157" s="27">
        <v>2.7</v>
      </c>
      <c r="P157" s="27">
        <v>3.1</v>
      </c>
      <c r="Q157" s="27"/>
      <c r="R157" s="27"/>
      <c r="S157" s="27"/>
    </row>
    <row r="158" spans="1:19" x14ac:dyDescent="0.3">
      <c r="A158" s="20">
        <v>155</v>
      </c>
      <c r="B158" s="5" t="s">
        <v>348</v>
      </c>
      <c r="C158" s="4">
        <v>4.4000000000000004</v>
      </c>
      <c r="D158" s="27">
        <v>4.0999999999999996</v>
      </c>
      <c r="E158" s="27">
        <v>6.2</v>
      </c>
      <c r="F158" s="27">
        <v>5.4</v>
      </c>
      <c r="G158" s="27">
        <v>6.6</v>
      </c>
      <c r="H158" s="27">
        <v>6.4</v>
      </c>
      <c r="I158" s="27">
        <v>4.0999999999999996</v>
      </c>
      <c r="J158" s="27">
        <v>6.6</v>
      </c>
      <c r="K158" s="27">
        <v>3.1</v>
      </c>
      <c r="L158" s="27">
        <v>5.2</v>
      </c>
      <c r="M158" s="27">
        <v>4.5</v>
      </c>
      <c r="N158" s="27">
        <v>3.8</v>
      </c>
      <c r="O158" s="27">
        <v>3</v>
      </c>
      <c r="P158" s="27">
        <v>2.9</v>
      </c>
      <c r="Q158" s="27"/>
      <c r="R158" s="27"/>
      <c r="S158" s="27"/>
    </row>
    <row r="159" spans="1:19" x14ac:dyDescent="0.3">
      <c r="A159" s="20">
        <v>156</v>
      </c>
      <c r="B159" s="5" t="s">
        <v>164</v>
      </c>
      <c r="C159" s="4">
        <v>1.3</v>
      </c>
      <c r="D159" s="27">
        <v>1.7</v>
      </c>
      <c r="E159" s="27">
        <v>1.8</v>
      </c>
      <c r="F159" s="27">
        <v>2.2999999999999998</v>
      </c>
      <c r="G159" s="27">
        <v>2.1</v>
      </c>
      <c r="H159" s="27">
        <v>1.5</v>
      </c>
      <c r="I159" s="27">
        <v>1.5</v>
      </c>
      <c r="J159" s="27">
        <v>1.4</v>
      </c>
      <c r="K159" s="27">
        <v>1.5</v>
      </c>
      <c r="L159" s="27">
        <v>2</v>
      </c>
      <c r="M159" s="27">
        <v>4.0999999999999996</v>
      </c>
      <c r="N159" s="27">
        <v>2.8</v>
      </c>
      <c r="O159" s="27">
        <v>2.2999999999999998</v>
      </c>
      <c r="P159" s="27">
        <v>2.6</v>
      </c>
      <c r="Q159" s="27"/>
      <c r="R159" s="27"/>
      <c r="S159" s="27"/>
    </row>
    <row r="160" spans="1:19" x14ac:dyDescent="0.3">
      <c r="A160" s="20">
        <v>157</v>
      </c>
      <c r="B160" s="5" t="s">
        <v>349</v>
      </c>
      <c r="C160" s="4">
        <v>8</v>
      </c>
      <c r="D160" s="27">
        <v>6</v>
      </c>
      <c r="E160" s="27">
        <v>4.7</v>
      </c>
      <c r="F160" s="27">
        <v>6.6</v>
      </c>
      <c r="G160" s="27">
        <v>7</v>
      </c>
      <c r="H160" s="27">
        <v>4.5999999999999996</v>
      </c>
      <c r="I160" s="27">
        <v>6.6</v>
      </c>
      <c r="J160" s="27">
        <v>5.7</v>
      </c>
      <c r="K160" s="27">
        <v>4</v>
      </c>
      <c r="L160" s="27">
        <v>5.3</v>
      </c>
      <c r="M160" s="27">
        <v>4.5999999999999996</v>
      </c>
      <c r="N160" s="27">
        <v>2.1</v>
      </c>
      <c r="O160" s="27">
        <v>1.7</v>
      </c>
      <c r="P160" s="27">
        <v>1.3</v>
      </c>
      <c r="Q160" s="27"/>
      <c r="R160" s="27"/>
      <c r="S160" s="27"/>
    </row>
    <row r="161" spans="1:19" x14ac:dyDescent="0.3">
      <c r="A161" s="20">
        <v>158</v>
      </c>
      <c r="B161" s="5" t="s">
        <v>165</v>
      </c>
      <c r="C161" s="4">
        <v>4.5999999999999996</v>
      </c>
      <c r="D161" s="27">
        <v>5.3</v>
      </c>
      <c r="E161" s="27">
        <v>6.4</v>
      </c>
      <c r="F161" s="27">
        <v>5.7</v>
      </c>
      <c r="G161" s="27">
        <v>6.3</v>
      </c>
      <c r="H161" s="27">
        <v>5.0999999999999996</v>
      </c>
      <c r="I161" s="27">
        <v>4.5999999999999996</v>
      </c>
      <c r="J161" s="27">
        <v>4.8</v>
      </c>
      <c r="K161" s="27">
        <v>3.6</v>
      </c>
      <c r="L161" s="27">
        <v>5.0999999999999996</v>
      </c>
      <c r="M161" s="27">
        <v>5.7</v>
      </c>
      <c r="N161" s="27">
        <v>2.9</v>
      </c>
      <c r="O161" s="27">
        <v>3.8</v>
      </c>
      <c r="P161" s="27">
        <v>3.3</v>
      </c>
      <c r="Q161" s="27"/>
      <c r="R161" s="27"/>
      <c r="S161" s="27"/>
    </row>
    <row r="162" spans="1:19" x14ac:dyDescent="0.3">
      <c r="A162" s="20">
        <v>159</v>
      </c>
      <c r="B162" s="5" t="s">
        <v>166</v>
      </c>
      <c r="C162" s="4">
        <v>3.3</v>
      </c>
      <c r="D162" s="27">
        <v>3.9</v>
      </c>
      <c r="E162" s="27">
        <v>5.6</v>
      </c>
      <c r="F162" s="27">
        <v>5.3</v>
      </c>
      <c r="G162" s="27">
        <v>5.0999999999999996</v>
      </c>
      <c r="H162" s="27">
        <v>3.9</v>
      </c>
      <c r="I162" s="27">
        <v>3.5</v>
      </c>
      <c r="J162" s="27">
        <v>3</v>
      </c>
      <c r="K162" s="27">
        <v>2.6</v>
      </c>
      <c r="L162" s="27">
        <v>3.7</v>
      </c>
      <c r="M162" s="27">
        <v>4.8</v>
      </c>
      <c r="N162" s="27">
        <v>2.2000000000000002</v>
      </c>
      <c r="O162" s="27">
        <v>3.3</v>
      </c>
      <c r="P162" s="27">
        <v>2.2000000000000002</v>
      </c>
      <c r="Q162" s="27"/>
      <c r="R162" s="27"/>
      <c r="S162" s="27"/>
    </row>
    <row r="163" spans="1:19" x14ac:dyDescent="0.3">
      <c r="A163" s="20">
        <v>160</v>
      </c>
      <c r="B163" s="5" t="s">
        <v>167</v>
      </c>
      <c r="C163" s="4">
        <v>1.5</v>
      </c>
      <c r="D163" s="27">
        <v>2.1</v>
      </c>
      <c r="E163" s="27">
        <v>2.2999999999999998</v>
      </c>
      <c r="F163" s="27">
        <v>2.8</v>
      </c>
      <c r="G163" s="27">
        <v>2.6</v>
      </c>
      <c r="H163" s="27">
        <v>1.9</v>
      </c>
      <c r="I163" s="27">
        <v>2.6</v>
      </c>
      <c r="J163" s="27">
        <v>2</v>
      </c>
      <c r="K163" s="27">
        <v>1.8</v>
      </c>
      <c r="L163" s="27">
        <v>2.2000000000000002</v>
      </c>
      <c r="M163" s="27">
        <v>3.5</v>
      </c>
      <c r="N163" s="27">
        <v>1.8</v>
      </c>
      <c r="O163" s="27">
        <v>1.4</v>
      </c>
      <c r="P163" s="27">
        <v>2.2000000000000002</v>
      </c>
      <c r="Q163" s="27"/>
      <c r="R163" s="27"/>
      <c r="S163" s="27"/>
    </row>
    <row r="164" spans="1:19" x14ac:dyDescent="0.3">
      <c r="A164" s="20">
        <v>161</v>
      </c>
      <c r="B164" s="5" t="s">
        <v>168</v>
      </c>
      <c r="C164" s="4">
        <v>2.7</v>
      </c>
      <c r="D164" s="27">
        <v>3.2</v>
      </c>
      <c r="E164" s="27">
        <v>3.6</v>
      </c>
      <c r="F164" s="27">
        <v>4.5999999999999996</v>
      </c>
      <c r="G164" s="27">
        <v>4.3</v>
      </c>
      <c r="H164" s="27">
        <v>3.7</v>
      </c>
      <c r="I164" s="27">
        <v>3.6</v>
      </c>
      <c r="J164" s="27">
        <v>3.4</v>
      </c>
      <c r="K164" s="27">
        <v>3.4</v>
      </c>
      <c r="L164" s="27">
        <v>3.9</v>
      </c>
      <c r="M164" s="27">
        <v>5.5</v>
      </c>
      <c r="N164" s="27">
        <v>3.4</v>
      </c>
      <c r="O164" s="27">
        <v>2.7</v>
      </c>
      <c r="P164" s="27">
        <v>3.2</v>
      </c>
      <c r="Q164" s="27"/>
      <c r="R164" s="27"/>
      <c r="S164" s="27"/>
    </row>
    <row r="165" spans="1:19" x14ac:dyDescent="0.3">
      <c r="A165" s="20">
        <v>162</v>
      </c>
      <c r="B165" s="5" t="s">
        <v>169</v>
      </c>
      <c r="C165" s="4">
        <v>3.8</v>
      </c>
      <c r="D165" s="27">
        <v>3.6</v>
      </c>
      <c r="E165" s="27">
        <v>3.8</v>
      </c>
      <c r="F165" s="27">
        <v>3.9</v>
      </c>
      <c r="G165" s="27">
        <v>4.7</v>
      </c>
      <c r="H165" s="27">
        <v>4.5</v>
      </c>
      <c r="I165" s="27">
        <v>3.9</v>
      </c>
      <c r="J165" s="27">
        <v>4.0999999999999996</v>
      </c>
      <c r="K165" s="27">
        <v>2.9</v>
      </c>
      <c r="L165" s="27">
        <v>3.9</v>
      </c>
      <c r="M165" s="27">
        <v>4</v>
      </c>
      <c r="N165" s="27">
        <v>3.2</v>
      </c>
      <c r="O165" s="27">
        <v>2.1</v>
      </c>
      <c r="P165" s="27">
        <v>1.9</v>
      </c>
      <c r="Q165" s="27"/>
      <c r="R165" s="27"/>
      <c r="S165" s="27"/>
    </row>
    <row r="166" spans="1:19" x14ac:dyDescent="0.3">
      <c r="A166" s="20">
        <v>163</v>
      </c>
      <c r="B166" s="5" t="s">
        <v>527</v>
      </c>
      <c r="C166" s="4"/>
      <c r="D166" s="27"/>
      <c r="E166" s="27"/>
      <c r="F166" s="27"/>
      <c r="G166" s="27"/>
      <c r="H166" s="27"/>
      <c r="I166" s="27"/>
      <c r="J166" s="27"/>
      <c r="K166" s="27"/>
      <c r="L166" s="27">
        <v>8.9</v>
      </c>
      <c r="M166" s="27">
        <v>7.4</v>
      </c>
      <c r="N166" s="27">
        <v>7.1</v>
      </c>
      <c r="O166" s="27">
        <v>4.7</v>
      </c>
      <c r="P166" s="27">
        <v>4.9000000000000004</v>
      </c>
      <c r="Q166" s="27"/>
      <c r="R166" s="27"/>
      <c r="S166" s="27"/>
    </row>
    <row r="167" spans="1:19" x14ac:dyDescent="0.3">
      <c r="A167" s="20">
        <v>164</v>
      </c>
      <c r="B167" s="5" t="s">
        <v>528</v>
      </c>
      <c r="C167" s="4"/>
      <c r="D167" s="27"/>
      <c r="E167" s="27"/>
      <c r="F167" s="27"/>
      <c r="G167" s="27"/>
      <c r="H167" s="27"/>
      <c r="I167" s="27"/>
      <c r="J167" s="27"/>
      <c r="K167" s="27"/>
      <c r="L167" s="27">
        <v>8.1999999999999993</v>
      </c>
      <c r="M167" s="27">
        <v>7.1</v>
      </c>
      <c r="N167" s="27">
        <v>6.4</v>
      </c>
      <c r="O167" s="27">
        <v>5.2</v>
      </c>
      <c r="P167" s="27">
        <v>4.7</v>
      </c>
      <c r="Q167" s="27"/>
      <c r="R167" s="27"/>
      <c r="S167" s="27"/>
    </row>
    <row r="168" spans="1:19" x14ac:dyDescent="0.3">
      <c r="A168" s="20">
        <v>165</v>
      </c>
      <c r="B168" s="5" t="s">
        <v>529</v>
      </c>
      <c r="C168" s="4"/>
      <c r="D168" s="27"/>
      <c r="E168" s="27"/>
      <c r="F168" s="27"/>
      <c r="G168" s="27"/>
      <c r="H168" s="27"/>
      <c r="I168" s="27"/>
      <c r="J168" s="27"/>
      <c r="K168" s="27"/>
      <c r="L168" s="27">
        <v>6.8</v>
      </c>
      <c r="M168" s="27">
        <v>9.1999999999999993</v>
      </c>
      <c r="N168" s="27">
        <v>5.9</v>
      </c>
      <c r="O168" s="27">
        <v>5.0999999999999996</v>
      </c>
      <c r="P168" s="27">
        <v>6.2</v>
      </c>
      <c r="Q168" s="27"/>
      <c r="R168" s="27"/>
      <c r="S168" s="27"/>
    </row>
    <row r="169" spans="1:19" x14ac:dyDescent="0.3">
      <c r="A169" s="20">
        <v>166</v>
      </c>
      <c r="B169" s="5" t="s">
        <v>530</v>
      </c>
      <c r="C169" s="4"/>
      <c r="D169" s="27"/>
      <c r="E169" s="27"/>
      <c r="F169" s="27"/>
      <c r="G169" s="27"/>
      <c r="H169" s="27"/>
      <c r="I169" s="27"/>
      <c r="J169" s="27"/>
      <c r="K169" s="27"/>
      <c r="L169" s="27">
        <v>8.9</v>
      </c>
      <c r="M169" s="27">
        <v>12.8</v>
      </c>
      <c r="N169" s="27">
        <v>7.2</v>
      </c>
      <c r="O169" s="27">
        <v>7</v>
      </c>
      <c r="P169" s="27">
        <v>9.4</v>
      </c>
      <c r="Q169" s="27"/>
      <c r="R169" s="27"/>
      <c r="S169" s="27"/>
    </row>
    <row r="170" spans="1:19" x14ac:dyDescent="0.3">
      <c r="A170" s="20">
        <v>167</v>
      </c>
      <c r="B170" s="5" t="s">
        <v>531</v>
      </c>
      <c r="C170" s="4"/>
      <c r="D170" s="27"/>
      <c r="E170" s="27"/>
      <c r="F170" s="27"/>
      <c r="G170" s="27"/>
      <c r="H170" s="27"/>
      <c r="I170" s="27"/>
      <c r="J170" s="27"/>
      <c r="K170" s="27"/>
      <c r="L170" s="27">
        <v>5.6</v>
      </c>
      <c r="M170" s="27">
        <v>8.3000000000000007</v>
      </c>
      <c r="N170" s="27">
        <v>4.4000000000000004</v>
      </c>
      <c r="O170" s="27">
        <v>4</v>
      </c>
      <c r="P170" s="27">
        <v>4.7</v>
      </c>
      <c r="Q170" s="27"/>
      <c r="R170" s="27"/>
      <c r="S170" s="27"/>
    </row>
    <row r="171" spans="1:19" x14ac:dyDescent="0.3">
      <c r="A171" s="20">
        <v>168</v>
      </c>
      <c r="B171" s="5" t="s">
        <v>532</v>
      </c>
      <c r="C171" s="4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>
        <v>3.1</v>
      </c>
      <c r="Q171" s="27"/>
      <c r="R171" s="27"/>
      <c r="S171" s="27"/>
    </row>
    <row r="172" spans="1:19" x14ac:dyDescent="0.3">
      <c r="A172" s="20">
        <v>169</v>
      </c>
      <c r="B172" s="5" t="s">
        <v>533</v>
      </c>
      <c r="C172" s="4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>
        <v>3.1</v>
      </c>
      <c r="Q172" s="27"/>
      <c r="R172" s="27"/>
      <c r="S172" s="27"/>
    </row>
    <row r="173" spans="1:19" x14ac:dyDescent="0.3">
      <c r="A173" s="20">
        <v>170</v>
      </c>
      <c r="B173" s="5" t="s">
        <v>350</v>
      </c>
      <c r="C173" s="4">
        <v>4.5</v>
      </c>
      <c r="D173" s="27">
        <v>4.3</v>
      </c>
      <c r="E173" s="27">
        <v>5.8</v>
      </c>
      <c r="F173" s="27">
        <v>4.4000000000000004</v>
      </c>
      <c r="G173" s="27">
        <v>5.4</v>
      </c>
      <c r="H173" s="27">
        <v>4.5</v>
      </c>
      <c r="I173" s="27">
        <v>4.3</v>
      </c>
      <c r="J173" s="27">
        <v>2.9</v>
      </c>
      <c r="K173" s="27">
        <v>2.9</v>
      </c>
      <c r="L173" s="27">
        <v>3.2</v>
      </c>
      <c r="M173" s="27">
        <v>3.8</v>
      </c>
      <c r="N173" s="27">
        <v>2.5</v>
      </c>
      <c r="O173" s="27">
        <v>3</v>
      </c>
      <c r="P173" s="27">
        <v>3.2</v>
      </c>
      <c r="Q173" s="27"/>
      <c r="R173" s="27"/>
      <c r="S173" s="27"/>
    </row>
    <row r="174" spans="1:19" x14ac:dyDescent="0.3">
      <c r="A174" s="20">
        <v>171</v>
      </c>
      <c r="B174" s="5" t="s">
        <v>534</v>
      </c>
      <c r="C174" s="4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>
        <v>2.2999999999999998</v>
      </c>
      <c r="Q174" s="27"/>
      <c r="R174" s="27"/>
      <c r="S174" s="27"/>
    </row>
    <row r="175" spans="1:19" x14ac:dyDescent="0.3">
      <c r="A175" s="20">
        <v>172</v>
      </c>
      <c r="B175" s="5" t="s">
        <v>170</v>
      </c>
      <c r="C175" s="4">
        <v>8.5</v>
      </c>
      <c r="D175" s="27">
        <v>7.7</v>
      </c>
      <c r="E175" s="27">
        <v>6.7</v>
      </c>
      <c r="F175" s="27">
        <v>8.9</v>
      </c>
      <c r="G175" s="27">
        <v>7.6</v>
      </c>
      <c r="H175" s="27">
        <v>8</v>
      </c>
      <c r="I175" s="27">
        <v>9</v>
      </c>
      <c r="J175" s="27">
        <v>7.3</v>
      </c>
      <c r="K175" s="27">
        <v>6.4</v>
      </c>
      <c r="L175" s="27">
        <v>8</v>
      </c>
      <c r="M175" s="27">
        <v>10.5</v>
      </c>
      <c r="N175" s="27">
        <v>7.4</v>
      </c>
      <c r="O175" s="27">
        <v>5</v>
      </c>
      <c r="P175" s="27">
        <v>6.1</v>
      </c>
      <c r="Q175" s="27"/>
      <c r="R175" s="27"/>
      <c r="S175" s="27"/>
    </row>
    <row r="176" spans="1:19" x14ac:dyDescent="0.3">
      <c r="A176" s="20">
        <v>173</v>
      </c>
      <c r="B176" s="5" t="s">
        <v>535</v>
      </c>
      <c r="C176" s="4"/>
      <c r="D176" s="27"/>
      <c r="E176" s="27"/>
      <c r="F176" s="27"/>
      <c r="G176" s="27"/>
      <c r="H176" s="27"/>
      <c r="I176" s="27"/>
      <c r="J176" s="27"/>
      <c r="K176" s="27"/>
      <c r="L176" s="27">
        <v>5.4</v>
      </c>
      <c r="M176" s="27">
        <v>6.6</v>
      </c>
      <c r="N176" s="27">
        <v>4.2</v>
      </c>
      <c r="O176" s="27">
        <v>4.3</v>
      </c>
      <c r="P176" s="27">
        <v>6.3</v>
      </c>
      <c r="Q176" s="27"/>
      <c r="R176" s="27"/>
      <c r="S176" s="27"/>
    </row>
    <row r="177" spans="1:19" x14ac:dyDescent="0.3">
      <c r="A177" s="20">
        <v>174</v>
      </c>
      <c r="B177" s="5" t="s">
        <v>536</v>
      </c>
      <c r="C177" s="4"/>
      <c r="D177" s="27"/>
      <c r="E177" s="27"/>
      <c r="F177" s="27"/>
      <c r="G177" s="27"/>
      <c r="H177" s="27"/>
      <c r="I177" s="27"/>
      <c r="J177" s="27"/>
      <c r="K177" s="27"/>
      <c r="L177" s="27">
        <v>4.2</v>
      </c>
      <c r="M177" s="27">
        <v>5.6</v>
      </c>
      <c r="N177" s="27">
        <v>3.4</v>
      </c>
      <c r="O177" s="27">
        <v>3.4</v>
      </c>
      <c r="P177" s="27">
        <v>4.0999999999999996</v>
      </c>
      <c r="Q177" s="27"/>
      <c r="R177" s="27"/>
      <c r="S177" s="27"/>
    </row>
    <row r="178" spans="1:19" x14ac:dyDescent="0.3">
      <c r="A178" s="20">
        <v>175</v>
      </c>
      <c r="B178" s="5" t="s">
        <v>171</v>
      </c>
      <c r="C178" s="4">
        <v>9.1</v>
      </c>
      <c r="D178" s="27">
        <v>9.8000000000000007</v>
      </c>
      <c r="E178" s="27">
        <v>9.6999999999999993</v>
      </c>
      <c r="F178" s="27">
        <v>12.5</v>
      </c>
      <c r="G178" s="27">
        <v>11.3</v>
      </c>
      <c r="H178" s="27">
        <v>8.6999999999999993</v>
      </c>
      <c r="I178" s="27">
        <v>9</v>
      </c>
      <c r="J178" s="27">
        <v>8.6</v>
      </c>
      <c r="K178" s="27">
        <v>8.6999999999999993</v>
      </c>
      <c r="L178" s="27">
        <v>9.6</v>
      </c>
      <c r="M178" s="27">
        <v>9.6</v>
      </c>
      <c r="N178" s="27">
        <v>6.8</v>
      </c>
      <c r="O178" s="27">
        <v>5.8</v>
      </c>
      <c r="P178" s="27">
        <v>7.5</v>
      </c>
      <c r="Q178" s="27"/>
      <c r="R178" s="27"/>
      <c r="S178" s="27"/>
    </row>
    <row r="179" spans="1:19" x14ac:dyDescent="0.3">
      <c r="A179" s="20">
        <v>176</v>
      </c>
      <c r="B179" s="5" t="s">
        <v>172</v>
      </c>
      <c r="C179" s="4">
        <v>4.8</v>
      </c>
      <c r="D179" s="27">
        <v>5.4</v>
      </c>
      <c r="E179" s="27">
        <v>5.5</v>
      </c>
      <c r="F179" s="27">
        <v>6.9</v>
      </c>
      <c r="G179" s="27">
        <v>6.8</v>
      </c>
      <c r="H179" s="27">
        <v>5.8</v>
      </c>
      <c r="I179" s="27">
        <v>5.5</v>
      </c>
      <c r="J179" s="27">
        <v>5.3</v>
      </c>
      <c r="K179" s="27">
        <v>5.2</v>
      </c>
      <c r="L179" s="27">
        <v>5.2</v>
      </c>
      <c r="M179" s="27">
        <v>6.4</v>
      </c>
      <c r="N179" s="27">
        <v>4.0999999999999996</v>
      </c>
      <c r="O179" s="27">
        <v>3.3</v>
      </c>
      <c r="P179" s="27">
        <v>4.5999999999999996</v>
      </c>
      <c r="Q179" s="27"/>
      <c r="R179" s="27"/>
      <c r="S179" s="27"/>
    </row>
    <row r="180" spans="1:19" x14ac:dyDescent="0.3">
      <c r="A180" s="20">
        <v>177</v>
      </c>
      <c r="B180" s="5" t="s">
        <v>173</v>
      </c>
      <c r="C180" s="4">
        <v>10</v>
      </c>
      <c r="D180" s="27">
        <v>10.6</v>
      </c>
      <c r="E180" s="27">
        <v>11.7</v>
      </c>
      <c r="F180" s="27">
        <v>14.6</v>
      </c>
      <c r="G180" s="27">
        <v>14.1</v>
      </c>
      <c r="H180" s="27">
        <v>12.4</v>
      </c>
      <c r="I180" s="27">
        <v>12.9</v>
      </c>
      <c r="J180" s="27">
        <v>13</v>
      </c>
      <c r="K180" s="27">
        <v>13.8</v>
      </c>
      <c r="L180" s="27">
        <v>12.9</v>
      </c>
      <c r="M180" s="27">
        <v>12.3</v>
      </c>
      <c r="N180" s="27">
        <v>10.199999999999999</v>
      </c>
      <c r="O180" s="27">
        <v>8.4</v>
      </c>
      <c r="P180" s="27">
        <v>10.9</v>
      </c>
      <c r="Q180" s="27"/>
      <c r="R180" s="27"/>
      <c r="S180" s="27"/>
    </row>
    <row r="181" spans="1:19" x14ac:dyDescent="0.3">
      <c r="A181" s="20">
        <v>178</v>
      </c>
      <c r="B181" s="5" t="s">
        <v>174</v>
      </c>
      <c r="C181" s="4">
        <v>1.5</v>
      </c>
      <c r="D181" s="27">
        <v>1.6</v>
      </c>
      <c r="E181" s="27">
        <v>1.6</v>
      </c>
      <c r="F181" s="27">
        <v>1.9</v>
      </c>
      <c r="G181" s="27">
        <v>1.7</v>
      </c>
      <c r="H181" s="27">
        <v>1.5</v>
      </c>
      <c r="I181" s="27">
        <v>1.4</v>
      </c>
      <c r="J181" s="27">
        <v>1.8</v>
      </c>
      <c r="K181" s="27">
        <v>1.3</v>
      </c>
      <c r="L181" s="27">
        <v>2</v>
      </c>
      <c r="M181" s="27">
        <v>1.9</v>
      </c>
      <c r="N181" s="27">
        <v>1</v>
      </c>
      <c r="O181" s="27">
        <v>0.5</v>
      </c>
      <c r="P181" s="27">
        <v>0.7</v>
      </c>
      <c r="Q181" s="27"/>
      <c r="R181" s="27"/>
      <c r="S181" s="27"/>
    </row>
    <row r="182" spans="1:19" x14ac:dyDescent="0.3">
      <c r="A182" s="20">
        <v>179</v>
      </c>
      <c r="B182" s="5" t="s">
        <v>351</v>
      </c>
      <c r="C182" s="4">
        <v>5.3</v>
      </c>
      <c r="D182" s="27">
        <v>4.5</v>
      </c>
      <c r="E182" s="27">
        <v>7.6</v>
      </c>
      <c r="F182" s="27">
        <v>7.8</v>
      </c>
      <c r="G182" s="27">
        <v>7.5</v>
      </c>
      <c r="H182" s="27">
        <v>7.6</v>
      </c>
      <c r="I182" s="27">
        <v>4.3</v>
      </c>
      <c r="J182" s="27">
        <v>7.4</v>
      </c>
      <c r="K182" s="27">
        <v>3.7</v>
      </c>
      <c r="L182" s="27">
        <v>5.3</v>
      </c>
      <c r="M182" s="27">
        <v>4.9000000000000004</v>
      </c>
      <c r="N182" s="27">
        <v>4</v>
      </c>
      <c r="O182" s="27">
        <v>2.8</v>
      </c>
      <c r="P182" s="27">
        <v>3.3</v>
      </c>
      <c r="Q182" s="27"/>
      <c r="R182" s="27"/>
      <c r="S182" s="27"/>
    </row>
    <row r="183" spans="1:19" x14ac:dyDescent="0.3">
      <c r="A183" s="20">
        <v>180</v>
      </c>
      <c r="B183" s="5" t="s">
        <v>175</v>
      </c>
      <c r="C183" s="4">
        <v>7.3</v>
      </c>
      <c r="D183" s="27">
        <v>9.1999999999999993</v>
      </c>
      <c r="E183" s="27">
        <v>9.1</v>
      </c>
      <c r="F183" s="27">
        <v>7.9</v>
      </c>
      <c r="G183" s="27">
        <v>8.4</v>
      </c>
      <c r="H183" s="27">
        <v>8.6</v>
      </c>
      <c r="I183" s="27">
        <v>9.9</v>
      </c>
      <c r="J183" s="27">
        <v>9.4</v>
      </c>
      <c r="K183" s="27">
        <v>6.9</v>
      </c>
      <c r="L183" s="27">
        <v>8.1</v>
      </c>
      <c r="M183" s="27">
        <v>8.6</v>
      </c>
      <c r="N183" s="27">
        <v>6</v>
      </c>
      <c r="O183" s="27">
        <v>6.1</v>
      </c>
      <c r="P183" s="27">
        <v>5.4</v>
      </c>
      <c r="Q183" s="27"/>
      <c r="R183" s="27"/>
      <c r="S183" s="27"/>
    </row>
    <row r="184" spans="1:19" x14ac:dyDescent="0.3">
      <c r="A184" s="20">
        <v>181</v>
      </c>
      <c r="B184" s="5" t="s">
        <v>176</v>
      </c>
      <c r="C184" s="4">
        <v>3.5</v>
      </c>
      <c r="D184" s="27">
        <v>3.8</v>
      </c>
      <c r="E184" s="27">
        <v>3.9</v>
      </c>
      <c r="F184" s="27">
        <v>5.0999999999999996</v>
      </c>
      <c r="G184" s="27">
        <v>5</v>
      </c>
      <c r="H184" s="27">
        <v>4.4000000000000004</v>
      </c>
      <c r="I184" s="27">
        <v>3.7</v>
      </c>
      <c r="J184" s="27">
        <v>3.3</v>
      </c>
      <c r="K184" s="27">
        <v>3.3</v>
      </c>
      <c r="L184" s="27">
        <v>4</v>
      </c>
      <c r="M184" s="27">
        <v>5.3</v>
      </c>
      <c r="N184" s="27">
        <v>3.5</v>
      </c>
      <c r="O184" s="27">
        <v>3.3</v>
      </c>
      <c r="P184" s="27">
        <v>4</v>
      </c>
      <c r="Q184" s="27"/>
      <c r="R184" s="27"/>
      <c r="S184" s="27"/>
    </row>
    <row r="185" spans="1:19" x14ac:dyDescent="0.3">
      <c r="A185" s="20">
        <v>182</v>
      </c>
      <c r="B185" s="5" t="s">
        <v>352</v>
      </c>
      <c r="C185" s="4">
        <v>3.4</v>
      </c>
      <c r="D185" s="27">
        <v>3.3</v>
      </c>
      <c r="E185" s="27">
        <v>3.2</v>
      </c>
      <c r="F185" s="27">
        <v>4.0999999999999996</v>
      </c>
      <c r="G185" s="27">
        <v>3.4</v>
      </c>
      <c r="H185" s="27">
        <v>5.4</v>
      </c>
      <c r="I185" s="27">
        <v>4.7</v>
      </c>
      <c r="J185" s="27">
        <v>4.3</v>
      </c>
      <c r="K185" s="27">
        <v>2.2999999999999998</v>
      </c>
      <c r="L185" s="27">
        <v>2.7</v>
      </c>
      <c r="M185" s="27">
        <v>4.5</v>
      </c>
      <c r="N185" s="27">
        <v>2.8</v>
      </c>
      <c r="O185" s="27">
        <v>3</v>
      </c>
      <c r="P185" s="27">
        <v>2.8</v>
      </c>
      <c r="Q185" s="27"/>
      <c r="R185" s="27"/>
      <c r="S185" s="27"/>
    </row>
    <row r="186" spans="1:19" x14ac:dyDescent="0.3">
      <c r="A186" s="20">
        <v>183</v>
      </c>
      <c r="B186" s="5" t="s">
        <v>177</v>
      </c>
      <c r="C186" s="4">
        <v>8</v>
      </c>
      <c r="D186" s="27">
        <v>9.5</v>
      </c>
      <c r="E186" s="27">
        <v>9.5</v>
      </c>
      <c r="F186" s="27">
        <v>10.1</v>
      </c>
      <c r="G186" s="27">
        <v>10.8</v>
      </c>
      <c r="H186" s="27">
        <v>8.8000000000000007</v>
      </c>
      <c r="I186" s="27">
        <v>9.8000000000000007</v>
      </c>
      <c r="J186" s="27">
        <v>10</v>
      </c>
      <c r="K186" s="27">
        <v>8.3000000000000007</v>
      </c>
      <c r="L186" s="27">
        <v>9.5</v>
      </c>
      <c r="M186" s="27">
        <v>8.8000000000000007</v>
      </c>
      <c r="N186" s="27">
        <v>6.4</v>
      </c>
      <c r="O186" s="27">
        <v>5.2</v>
      </c>
      <c r="P186" s="27">
        <v>5.8</v>
      </c>
      <c r="Q186" s="27"/>
      <c r="R186" s="27"/>
      <c r="S186" s="27"/>
    </row>
    <row r="187" spans="1:19" x14ac:dyDescent="0.3">
      <c r="A187" s="20">
        <v>184</v>
      </c>
      <c r="B187" s="5" t="s">
        <v>178</v>
      </c>
      <c r="C187" s="4">
        <v>12.2</v>
      </c>
      <c r="D187" s="27">
        <v>14.6</v>
      </c>
      <c r="E187" s="27">
        <v>13.5</v>
      </c>
      <c r="F187" s="27">
        <v>14.3</v>
      </c>
      <c r="G187" s="27">
        <v>15.4</v>
      </c>
      <c r="H187" s="27">
        <v>12</v>
      </c>
      <c r="I187" s="27">
        <v>12.8</v>
      </c>
      <c r="J187" s="27">
        <v>12.9</v>
      </c>
      <c r="K187" s="27">
        <v>10.8</v>
      </c>
      <c r="L187" s="27">
        <v>11.6</v>
      </c>
      <c r="M187" s="27">
        <v>10.5</v>
      </c>
      <c r="N187" s="27">
        <v>8.9</v>
      </c>
      <c r="O187" s="27">
        <v>7.2</v>
      </c>
      <c r="P187" s="27">
        <v>8.1999999999999993</v>
      </c>
      <c r="Q187" s="27"/>
      <c r="R187" s="27"/>
      <c r="S187" s="27"/>
    </row>
    <row r="188" spans="1:19" x14ac:dyDescent="0.3">
      <c r="A188" s="20">
        <v>185</v>
      </c>
      <c r="B188" s="5" t="s">
        <v>179</v>
      </c>
      <c r="C188" s="4">
        <v>2.5</v>
      </c>
      <c r="D188" s="27">
        <v>2.9</v>
      </c>
      <c r="E188" s="27">
        <v>2.8</v>
      </c>
      <c r="F188" s="27">
        <v>3</v>
      </c>
      <c r="G188" s="27">
        <v>3.6</v>
      </c>
      <c r="H188" s="27">
        <v>2.7</v>
      </c>
      <c r="I188" s="27">
        <v>3.1</v>
      </c>
      <c r="J188" s="27">
        <v>3.1</v>
      </c>
      <c r="K188" s="27">
        <v>2.4</v>
      </c>
      <c r="L188" s="27">
        <v>2.8</v>
      </c>
      <c r="M188" s="27">
        <v>3.2</v>
      </c>
      <c r="N188" s="27">
        <v>1.9</v>
      </c>
      <c r="O188" s="27">
        <v>1.4</v>
      </c>
      <c r="P188" s="27">
        <v>1.3</v>
      </c>
      <c r="Q188" s="27"/>
      <c r="R188" s="27"/>
      <c r="S188" s="27"/>
    </row>
    <row r="189" spans="1:19" x14ac:dyDescent="0.3">
      <c r="A189" s="20">
        <v>186</v>
      </c>
      <c r="B189" s="5" t="s">
        <v>537</v>
      </c>
      <c r="C189" s="4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>
        <v>4.8</v>
      </c>
      <c r="Q189" s="27"/>
      <c r="R189" s="27"/>
      <c r="S189" s="27"/>
    </row>
    <row r="190" spans="1:19" x14ac:dyDescent="0.3">
      <c r="A190" s="20">
        <v>187</v>
      </c>
      <c r="B190" s="5" t="s">
        <v>353</v>
      </c>
      <c r="C190" s="4">
        <v>3.6</v>
      </c>
      <c r="D190" s="27">
        <v>2.9</v>
      </c>
      <c r="E190" s="27">
        <v>2.6</v>
      </c>
      <c r="F190" s="27">
        <v>3</v>
      </c>
      <c r="G190" s="27">
        <v>3.6</v>
      </c>
      <c r="H190" s="27">
        <v>3.7</v>
      </c>
      <c r="I190" s="27">
        <v>3.4</v>
      </c>
      <c r="J190" s="27">
        <v>2.9</v>
      </c>
      <c r="K190" s="27">
        <v>3.5</v>
      </c>
      <c r="L190" s="27">
        <v>2.8</v>
      </c>
      <c r="M190" s="27">
        <v>2.5</v>
      </c>
      <c r="N190" s="27">
        <v>2.4</v>
      </c>
      <c r="O190" s="27">
        <v>3</v>
      </c>
      <c r="P190" s="27">
        <v>2.6</v>
      </c>
      <c r="Q190" s="27"/>
      <c r="R190" s="27"/>
      <c r="S190" s="27"/>
    </row>
    <row r="191" spans="1:19" x14ac:dyDescent="0.3">
      <c r="A191" s="20">
        <v>188</v>
      </c>
      <c r="B191" s="5" t="s">
        <v>354</v>
      </c>
      <c r="C191" s="4">
        <v>6.7</v>
      </c>
      <c r="D191" s="27">
        <v>6.1</v>
      </c>
      <c r="E191" s="27">
        <v>7.3</v>
      </c>
      <c r="F191" s="27">
        <v>6.4</v>
      </c>
      <c r="G191" s="27">
        <v>9.1</v>
      </c>
      <c r="H191" s="27">
        <v>6.4</v>
      </c>
      <c r="I191" s="27">
        <v>7</v>
      </c>
      <c r="J191" s="27">
        <v>7.6</v>
      </c>
      <c r="K191" s="27">
        <v>8.1999999999999993</v>
      </c>
      <c r="L191" s="27">
        <v>4.2</v>
      </c>
      <c r="M191" s="27">
        <v>4.5</v>
      </c>
      <c r="N191" s="27">
        <v>3.1</v>
      </c>
      <c r="O191" s="27">
        <v>3.5</v>
      </c>
      <c r="P191" s="27">
        <v>4.7</v>
      </c>
      <c r="Q191" s="27"/>
      <c r="R191" s="27"/>
      <c r="S191" s="27"/>
    </row>
    <row r="192" spans="1:19" x14ac:dyDescent="0.3">
      <c r="A192" s="20">
        <v>189</v>
      </c>
      <c r="B192" s="5" t="s">
        <v>355</v>
      </c>
      <c r="C192" s="4">
        <v>5.4</v>
      </c>
      <c r="D192" s="27">
        <v>4.7</v>
      </c>
      <c r="E192" s="27">
        <v>6.2</v>
      </c>
      <c r="F192" s="27">
        <v>5.7</v>
      </c>
      <c r="G192" s="27">
        <v>7.2</v>
      </c>
      <c r="H192" s="27">
        <v>4.9000000000000004</v>
      </c>
      <c r="I192" s="27">
        <v>5</v>
      </c>
      <c r="J192" s="27">
        <v>5.0999999999999996</v>
      </c>
      <c r="K192" s="27">
        <v>5.2</v>
      </c>
      <c r="L192" s="27">
        <v>2.7</v>
      </c>
      <c r="M192" s="27">
        <v>3.4</v>
      </c>
      <c r="N192" s="27">
        <v>2.2999999999999998</v>
      </c>
      <c r="O192" s="27">
        <v>2.5</v>
      </c>
      <c r="P192" s="27">
        <v>3</v>
      </c>
      <c r="Q192" s="27"/>
      <c r="R192" s="27"/>
      <c r="S192" s="27"/>
    </row>
    <row r="193" spans="1:19" x14ac:dyDescent="0.3">
      <c r="A193" s="20">
        <v>190</v>
      </c>
      <c r="B193" s="5" t="s">
        <v>180</v>
      </c>
      <c r="C193" s="4">
        <v>2.4</v>
      </c>
      <c r="D193" s="27">
        <v>2.5</v>
      </c>
      <c r="E193" s="27">
        <v>2.2000000000000002</v>
      </c>
      <c r="F193" s="27">
        <v>3.5</v>
      </c>
      <c r="G193" s="27">
        <v>2.7</v>
      </c>
      <c r="H193" s="27">
        <v>2.5</v>
      </c>
      <c r="I193" s="27">
        <v>2.4</v>
      </c>
      <c r="J193" s="27">
        <v>2.1</v>
      </c>
      <c r="K193" s="27">
        <v>1.6</v>
      </c>
      <c r="L193" s="27">
        <v>2.5</v>
      </c>
      <c r="M193" s="27">
        <v>3.5</v>
      </c>
      <c r="N193" s="27">
        <v>1.7</v>
      </c>
      <c r="O193" s="27">
        <v>1.3</v>
      </c>
      <c r="P193" s="27">
        <v>1.3</v>
      </c>
      <c r="Q193" s="27"/>
      <c r="R193" s="27"/>
      <c r="S193" s="27"/>
    </row>
    <row r="194" spans="1:19" x14ac:dyDescent="0.3">
      <c r="A194" s="20">
        <v>191</v>
      </c>
      <c r="B194" s="5" t="s">
        <v>181</v>
      </c>
      <c r="C194" s="4">
        <v>5.2</v>
      </c>
      <c r="D194" s="27">
        <v>5</v>
      </c>
      <c r="E194" s="27">
        <v>4.5</v>
      </c>
      <c r="F194" s="27">
        <v>6.8</v>
      </c>
      <c r="G194" s="27">
        <v>6.2</v>
      </c>
      <c r="H194" s="27">
        <v>6.5</v>
      </c>
      <c r="I194" s="27">
        <v>7.3</v>
      </c>
      <c r="J194" s="27">
        <v>6.7</v>
      </c>
      <c r="K194" s="27">
        <v>6.1</v>
      </c>
      <c r="L194" s="27">
        <v>7.8</v>
      </c>
      <c r="M194" s="27">
        <v>9.9</v>
      </c>
      <c r="N194" s="27">
        <v>6.9</v>
      </c>
      <c r="O194" s="27">
        <v>4.5999999999999996</v>
      </c>
      <c r="P194" s="27">
        <v>6</v>
      </c>
      <c r="Q194" s="27"/>
      <c r="R194" s="27"/>
      <c r="S194" s="27"/>
    </row>
    <row r="195" spans="1:19" x14ac:dyDescent="0.3">
      <c r="A195" s="20">
        <v>192</v>
      </c>
      <c r="B195" s="5" t="s">
        <v>182</v>
      </c>
      <c r="C195" s="4">
        <v>2.7</v>
      </c>
      <c r="D195" s="27">
        <v>2.4</v>
      </c>
      <c r="E195" s="27">
        <v>2.4</v>
      </c>
      <c r="F195" s="27">
        <v>3.4</v>
      </c>
      <c r="G195" s="27">
        <v>2.9</v>
      </c>
      <c r="H195" s="27">
        <v>2.7</v>
      </c>
      <c r="I195" s="27">
        <v>2.6</v>
      </c>
      <c r="J195" s="27">
        <v>2.4</v>
      </c>
      <c r="K195" s="27">
        <v>1.7</v>
      </c>
      <c r="L195" s="27">
        <v>2.5</v>
      </c>
      <c r="M195" s="27">
        <v>3.3</v>
      </c>
      <c r="N195" s="27">
        <v>1.8</v>
      </c>
      <c r="O195" s="27">
        <v>1.8</v>
      </c>
      <c r="P195" s="27">
        <v>2.5</v>
      </c>
      <c r="Q195" s="27"/>
      <c r="R195" s="27"/>
      <c r="S195" s="27"/>
    </row>
    <row r="196" spans="1:19" x14ac:dyDescent="0.3">
      <c r="A196" s="20">
        <v>193</v>
      </c>
      <c r="B196" s="5" t="s">
        <v>183</v>
      </c>
      <c r="C196" s="4">
        <v>2.2000000000000002</v>
      </c>
      <c r="D196" s="27">
        <v>2.2999999999999998</v>
      </c>
      <c r="E196" s="27">
        <v>2.4</v>
      </c>
      <c r="F196" s="27">
        <v>2.5</v>
      </c>
      <c r="G196" s="27">
        <v>3</v>
      </c>
      <c r="H196" s="27">
        <v>3.3</v>
      </c>
      <c r="I196" s="27">
        <v>2.7</v>
      </c>
      <c r="J196" s="27">
        <v>2.6</v>
      </c>
      <c r="K196" s="27">
        <v>2.2000000000000002</v>
      </c>
      <c r="L196" s="27">
        <v>3.3</v>
      </c>
      <c r="M196" s="27">
        <v>3.8</v>
      </c>
      <c r="N196" s="27">
        <v>3</v>
      </c>
      <c r="O196" s="27">
        <v>1.9</v>
      </c>
      <c r="P196" s="27">
        <v>1.7</v>
      </c>
      <c r="Q196" s="27"/>
      <c r="R196" s="27"/>
      <c r="S196" s="27"/>
    </row>
    <row r="197" spans="1:19" x14ac:dyDescent="0.3">
      <c r="A197" s="20">
        <v>194</v>
      </c>
      <c r="B197" s="5" t="s">
        <v>184</v>
      </c>
      <c r="C197" s="4">
        <v>3</v>
      </c>
      <c r="D197" s="27">
        <v>2.9</v>
      </c>
      <c r="E197" s="27">
        <v>3.1</v>
      </c>
      <c r="F197" s="27">
        <v>3.2</v>
      </c>
      <c r="G197" s="27">
        <v>3.8</v>
      </c>
      <c r="H197" s="27">
        <v>3.3</v>
      </c>
      <c r="I197" s="27">
        <v>2.8</v>
      </c>
      <c r="J197" s="27">
        <v>2.7</v>
      </c>
      <c r="K197" s="27">
        <v>2.1</v>
      </c>
      <c r="L197" s="27">
        <v>3.1</v>
      </c>
      <c r="M197" s="27">
        <v>3.8</v>
      </c>
      <c r="N197" s="27">
        <v>3.1</v>
      </c>
      <c r="O197" s="27">
        <v>2.2000000000000002</v>
      </c>
      <c r="P197" s="27">
        <v>1.9</v>
      </c>
      <c r="Q197" s="27"/>
      <c r="R197" s="27"/>
      <c r="S197" s="27"/>
    </row>
    <row r="198" spans="1:19" x14ac:dyDescent="0.3">
      <c r="A198" s="20">
        <v>195</v>
      </c>
      <c r="B198" s="5" t="s">
        <v>356</v>
      </c>
      <c r="C198" s="4">
        <v>6</v>
      </c>
      <c r="D198" s="27">
        <v>4.7</v>
      </c>
      <c r="E198" s="27">
        <v>5.5</v>
      </c>
      <c r="F198" s="27">
        <v>6.1</v>
      </c>
      <c r="G198" s="27">
        <v>4.4000000000000004</v>
      </c>
      <c r="H198" s="27">
        <v>3.4</v>
      </c>
      <c r="I198" s="27">
        <v>4</v>
      </c>
      <c r="J198" s="27">
        <v>3</v>
      </c>
      <c r="K198" s="27">
        <v>3.2</v>
      </c>
      <c r="L198" s="27">
        <v>2.8</v>
      </c>
      <c r="M198" s="27">
        <v>3.2</v>
      </c>
      <c r="N198" s="27">
        <v>2.7</v>
      </c>
      <c r="O198" s="27">
        <v>2.1</v>
      </c>
      <c r="P198" s="27">
        <v>2.1</v>
      </c>
      <c r="Q198" s="27"/>
      <c r="R198" s="27"/>
      <c r="S198" s="27"/>
    </row>
    <row r="199" spans="1:19" x14ac:dyDescent="0.3">
      <c r="A199" s="20">
        <v>196</v>
      </c>
      <c r="B199" s="5" t="s">
        <v>538</v>
      </c>
      <c r="C199" s="4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>
        <v>5.9</v>
      </c>
      <c r="Q199" s="27"/>
      <c r="R199" s="27"/>
      <c r="S199" s="27"/>
    </row>
    <row r="200" spans="1:19" x14ac:dyDescent="0.3">
      <c r="A200" s="20">
        <v>197</v>
      </c>
      <c r="B200" s="5" t="s">
        <v>539</v>
      </c>
      <c r="C200" s="4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>
        <v>3.1</v>
      </c>
      <c r="Q200" s="27"/>
      <c r="R200" s="27"/>
      <c r="S200" s="27"/>
    </row>
    <row r="201" spans="1:19" x14ac:dyDescent="0.3">
      <c r="A201" s="20">
        <v>198</v>
      </c>
      <c r="B201" s="5" t="s">
        <v>357</v>
      </c>
      <c r="C201" s="4">
        <v>7.3</v>
      </c>
      <c r="D201" s="27">
        <v>4.8</v>
      </c>
      <c r="E201" s="27">
        <v>5.0999999999999996</v>
      </c>
      <c r="F201" s="27">
        <v>3.8</v>
      </c>
      <c r="G201" s="27">
        <v>4.4000000000000004</v>
      </c>
      <c r="H201" s="27">
        <v>5.5</v>
      </c>
      <c r="I201" s="27">
        <v>4</v>
      </c>
      <c r="J201" s="27">
        <v>4.3</v>
      </c>
      <c r="K201" s="27">
        <v>3.9</v>
      </c>
      <c r="L201" s="27">
        <v>4.0999999999999996</v>
      </c>
      <c r="M201" s="27">
        <v>6.6</v>
      </c>
      <c r="N201" s="27">
        <v>3.4</v>
      </c>
      <c r="O201" s="27">
        <v>2.5</v>
      </c>
      <c r="P201" s="27">
        <v>4.4000000000000004</v>
      </c>
      <c r="Q201" s="27"/>
      <c r="R201" s="27"/>
      <c r="S201" s="27"/>
    </row>
    <row r="202" spans="1:19" x14ac:dyDescent="0.3">
      <c r="A202" s="20">
        <v>199</v>
      </c>
      <c r="B202" s="5" t="s">
        <v>358</v>
      </c>
      <c r="C202" s="4">
        <v>3.6</v>
      </c>
      <c r="D202" s="27">
        <v>3.5</v>
      </c>
      <c r="E202" s="27">
        <v>4.7</v>
      </c>
      <c r="F202" s="27">
        <v>3.7</v>
      </c>
      <c r="G202" s="27">
        <v>5</v>
      </c>
      <c r="H202" s="27">
        <v>3.8</v>
      </c>
      <c r="I202" s="27">
        <v>4</v>
      </c>
      <c r="J202" s="27">
        <v>3.8</v>
      </c>
      <c r="K202" s="27">
        <v>4</v>
      </c>
      <c r="L202" s="27">
        <v>2.1</v>
      </c>
      <c r="M202" s="27">
        <v>2.8</v>
      </c>
      <c r="N202" s="27">
        <v>1.8</v>
      </c>
      <c r="O202" s="27">
        <v>2</v>
      </c>
      <c r="P202" s="27">
        <v>2.9</v>
      </c>
      <c r="Q202" s="27"/>
      <c r="R202" s="27"/>
      <c r="S202" s="27"/>
    </row>
    <row r="203" spans="1:19" x14ac:dyDescent="0.3">
      <c r="A203" s="20">
        <v>200</v>
      </c>
      <c r="B203" s="5" t="s">
        <v>359</v>
      </c>
      <c r="C203" s="4">
        <v>4.0999999999999996</v>
      </c>
      <c r="D203" s="27">
        <v>2.9</v>
      </c>
      <c r="E203" s="27">
        <v>4.5</v>
      </c>
      <c r="F203" s="27">
        <v>3.1</v>
      </c>
      <c r="G203" s="27">
        <v>3.3</v>
      </c>
      <c r="H203" s="27">
        <v>4.0999999999999996</v>
      </c>
      <c r="I203" s="27">
        <v>2.5</v>
      </c>
      <c r="J203" s="27">
        <v>2.2999999999999998</v>
      </c>
      <c r="K203" s="27">
        <v>2.2999999999999998</v>
      </c>
      <c r="L203" s="27">
        <v>2.2000000000000002</v>
      </c>
      <c r="M203" s="27">
        <v>3.5</v>
      </c>
      <c r="N203" s="27">
        <v>1.7</v>
      </c>
      <c r="O203" s="27">
        <v>1.5</v>
      </c>
      <c r="P203" s="27">
        <v>2.4</v>
      </c>
      <c r="Q203" s="27"/>
      <c r="R203" s="27"/>
      <c r="S203" s="27"/>
    </row>
    <row r="204" spans="1:19" x14ac:dyDescent="0.3">
      <c r="A204" s="20">
        <v>201</v>
      </c>
      <c r="B204" s="5" t="s">
        <v>540</v>
      </c>
      <c r="C204" s="4"/>
      <c r="D204" s="27"/>
      <c r="E204" s="27"/>
      <c r="F204" s="27"/>
      <c r="G204" s="27"/>
      <c r="H204" s="27"/>
      <c r="I204" s="27"/>
      <c r="J204" s="27"/>
      <c r="K204" s="27"/>
      <c r="L204" s="27">
        <v>3.9</v>
      </c>
      <c r="M204" s="27">
        <v>5.9</v>
      </c>
      <c r="N204" s="27">
        <v>2.6</v>
      </c>
      <c r="O204" s="27">
        <v>2.6</v>
      </c>
      <c r="P204" s="27">
        <v>2.7</v>
      </c>
      <c r="Q204" s="27"/>
      <c r="R204" s="27"/>
      <c r="S204" s="27"/>
    </row>
    <row r="205" spans="1:19" x14ac:dyDescent="0.3">
      <c r="A205" s="20">
        <v>202</v>
      </c>
      <c r="B205" s="5" t="s">
        <v>185</v>
      </c>
      <c r="C205" s="4">
        <v>2.5</v>
      </c>
      <c r="D205" s="27">
        <v>3.3</v>
      </c>
      <c r="E205" s="27">
        <v>3.6</v>
      </c>
      <c r="F205" s="27">
        <v>4.5</v>
      </c>
      <c r="G205" s="27">
        <v>4.0999999999999996</v>
      </c>
      <c r="H205" s="27">
        <v>3</v>
      </c>
      <c r="I205" s="27">
        <v>3.9</v>
      </c>
      <c r="J205" s="27">
        <v>3.1</v>
      </c>
      <c r="K205" s="27">
        <v>3</v>
      </c>
      <c r="L205" s="27">
        <v>3.2</v>
      </c>
      <c r="M205" s="27">
        <v>4.5999999999999996</v>
      </c>
      <c r="N205" s="27">
        <v>2.4</v>
      </c>
      <c r="O205" s="27">
        <v>2</v>
      </c>
      <c r="P205" s="27">
        <v>2.5</v>
      </c>
      <c r="Q205" s="27"/>
      <c r="R205" s="27"/>
      <c r="S205" s="27"/>
    </row>
    <row r="206" spans="1:19" x14ac:dyDescent="0.3">
      <c r="A206" s="20">
        <v>203</v>
      </c>
      <c r="B206" s="5" t="s">
        <v>186</v>
      </c>
      <c r="C206" s="4"/>
      <c r="D206" s="27"/>
      <c r="E206" s="27"/>
      <c r="F206" s="27"/>
      <c r="G206" s="27"/>
      <c r="H206" s="27"/>
      <c r="I206" s="27"/>
      <c r="J206" s="27"/>
      <c r="K206" s="27"/>
      <c r="L206" s="27">
        <v>4.0999999999999996</v>
      </c>
      <c r="M206" s="27">
        <v>6.4</v>
      </c>
      <c r="N206" s="27">
        <v>4.4000000000000004</v>
      </c>
      <c r="O206" s="27">
        <v>2.9</v>
      </c>
      <c r="P206" s="27">
        <v>3.2</v>
      </c>
      <c r="Q206" s="27"/>
      <c r="R206" s="27"/>
      <c r="S206" s="27"/>
    </row>
    <row r="207" spans="1:19" x14ac:dyDescent="0.3">
      <c r="A207" s="20">
        <v>204</v>
      </c>
      <c r="B207" s="5" t="s">
        <v>541</v>
      </c>
      <c r="C207" s="4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>
        <v>2.5</v>
      </c>
      <c r="Q207" s="27"/>
      <c r="R207" s="27"/>
      <c r="S207" s="27"/>
    </row>
    <row r="208" spans="1:19" x14ac:dyDescent="0.3">
      <c r="A208" s="20">
        <v>205</v>
      </c>
      <c r="B208" s="5" t="s">
        <v>542</v>
      </c>
      <c r="C208" s="4"/>
      <c r="D208" s="27"/>
      <c r="E208" s="27"/>
      <c r="F208" s="27"/>
      <c r="G208" s="27"/>
      <c r="H208" s="27"/>
      <c r="I208" s="27"/>
      <c r="J208" s="27"/>
      <c r="K208" s="27"/>
      <c r="L208" s="27">
        <v>6.8</v>
      </c>
      <c r="M208" s="27">
        <v>9.5</v>
      </c>
      <c r="N208" s="27">
        <v>5.9</v>
      </c>
      <c r="O208" s="27">
        <v>4.5</v>
      </c>
      <c r="P208" s="27">
        <v>5.2</v>
      </c>
      <c r="Q208" s="27"/>
      <c r="R208" s="27"/>
      <c r="S208" s="27"/>
    </row>
    <row r="209" spans="1:19" x14ac:dyDescent="0.3">
      <c r="A209" s="20">
        <v>206</v>
      </c>
      <c r="B209" s="5" t="s">
        <v>187</v>
      </c>
      <c r="C209" s="4">
        <v>8.4</v>
      </c>
      <c r="D209" s="27">
        <v>9.1999999999999993</v>
      </c>
      <c r="E209" s="27">
        <v>9.6</v>
      </c>
      <c r="F209" s="27">
        <v>9.9</v>
      </c>
      <c r="G209" s="27">
        <v>11.2</v>
      </c>
      <c r="H209" s="27">
        <v>12.3</v>
      </c>
      <c r="I209" s="27">
        <v>10.199999999999999</v>
      </c>
      <c r="J209" s="27">
        <v>10.3</v>
      </c>
      <c r="K209" s="27">
        <v>8.4</v>
      </c>
      <c r="L209" s="27">
        <v>12.2</v>
      </c>
      <c r="M209" s="27">
        <v>10.8</v>
      </c>
      <c r="N209" s="27">
        <v>10.4</v>
      </c>
      <c r="O209" s="27">
        <v>9</v>
      </c>
      <c r="P209" s="27">
        <v>9.3000000000000007</v>
      </c>
      <c r="Q209" s="27"/>
      <c r="R209" s="27"/>
      <c r="S209" s="27"/>
    </row>
    <row r="210" spans="1:19" x14ac:dyDescent="0.3">
      <c r="A210" s="20">
        <v>207</v>
      </c>
      <c r="B210" s="5" t="s">
        <v>360</v>
      </c>
      <c r="C210" s="4">
        <v>6.6</v>
      </c>
      <c r="D210" s="27">
        <v>5.9</v>
      </c>
      <c r="E210" s="27">
        <v>6.7</v>
      </c>
      <c r="F210" s="27">
        <v>7.7</v>
      </c>
      <c r="G210" s="27">
        <v>6.3</v>
      </c>
      <c r="H210" s="27">
        <v>4.5</v>
      </c>
      <c r="I210" s="27">
        <v>5.4</v>
      </c>
      <c r="J210" s="27">
        <v>4.3</v>
      </c>
      <c r="K210" s="27">
        <v>4.0999999999999996</v>
      </c>
      <c r="L210" s="27">
        <v>4.0999999999999996</v>
      </c>
      <c r="M210" s="27">
        <v>4.2</v>
      </c>
      <c r="N210" s="27">
        <v>3.9</v>
      </c>
      <c r="O210" s="27">
        <v>2.9</v>
      </c>
      <c r="P210" s="27">
        <v>2.8</v>
      </c>
      <c r="Q210" s="27"/>
      <c r="R210" s="27"/>
      <c r="S210" s="27"/>
    </row>
    <row r="211" spans="1:19" x14ac:dyDescent="0.3">
      <c r="A211" s="20">
        <v>208</v>
      </c>
      <c r="B211" s="5" t="s">
        <v>188</v>
      </c>
      <c r="C211" s="4">
        <v>4.0999999999999996</v>
      </c>
      <c r="D211" s="27">
        <v>4.4000000000000004</v>
      </c>
      <c r="E211" s="27">
        <v>5.3</v>
      </c>
      <c r="F211" s="27">
        <v>5</v>
      </c>
      <c r="G211" s="27">
        <v>5.2</v>
      </c>
      <c r="H211" s="27">
        <v>4.5</v>
      </c>
      <c r="I211" s="27">
        <v>4.5</v>
      </c>
      <c r="J211" s="27">
        <v>4.5999999999999996</v>
      </c>
      <c r="K211" s="27">
        <v>4.3</v>
      </c>
      <c r="L211" s="27">
        <v>5.0999999999999996</v>
      </c>
      <c r="M211" s="27">
        <v>5.4</v>
      </c>
      <c r="N211" s="27">
        <v>2.9</v>
      </c>
      <c r="O211" s="27">
        <v>3.4</v>
      </c>
      <c r="P211" s="27">
        <v>3</v>
      </c>
      <c r="Q211" s="27"/>
      <c r="R211" s="27"/>
      <c r="S211" s="27"/>
    </row>
    <row r="212" spans="1:19" x14ac:dyDescent="0.3">
      <c r="A212" s="20">
        <v>209</v>
      </c>
      <c r="B212" s="5" t="s">
        <v>543</v>
      </c>
      <c r="C212" s="4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>
        <v>6.8</v>
      </c>
      <c r="Q212" s="27"/>
      <c r="R212" s="27"/>
      <c r="S212" s="27"/>
    </row>
    <row r="213" spans="1:19" x14ac:dyDescent="0.3">
      <c r="A213" s="20">
        <v>210</v>
      </c>
      <c r="B213" s="5" t="s">
        <v>544</v>
      </c>
      <c r="C213" s="4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>
        <v>8.4</v>
      </c>
      <c r="Q213" s="27"/>
      <c r="R213" s="27"/>
      <c r="S213" s="27"/>
    </row>
    <row r="214" spans="1:19" x14ac:dyDescent="0.3">
      <c r="A214" s="20">
        <v>211</v>
      </c>
      <c r="B214" s="5" t="s">
        <v>189</v>
      </c>
      <c r="C214" s="4">
        <v>6.1</v>
      </c>
      <c r="D214" s="27">
        <v>6.8</v>
      </c>
      <c r="E214" s="27">
        <v>6.7</v>
      </c>
      <c r="F214" s="27">
        <v>7.4</v>
      </c>
      <c r="G214" s="27">
        <v>7.9</v>
      </c>
      <c r="H214" s="27">
        <v>6.2</v>
      </c>
      <c r="I214" s="27">
        <v>7</v>
      </c>
      <c r="J214" s="27">
        <v>6.5</v>
      </c>
      <c r="K214" s="27">
        <v>5.5</v>
      </c>
      <c r="L214" s="27">
        <v>6.1</v>
      </c>
      <c r="M214" s="27">
        <v>5.7</v>
      </c>
      <c r="N214" s="27">
        <v>4.5</v>
      </c>
      <c r="O214" s="27">
        <v>3.3</v>
      </c>
      <c r="P214" s="27">
        <v>3.9</v>
      </c>
      <c r="Q214" s="27"/>
      <c r="R214" s="27"/>
      <c r="S214" s="27"/>
    </row>
    <row r="215" spans="1:19" x14ac:dyDescent="0.3">
      <c r="A215" s="20">
        <v>212</v>
      </c>
      <c r="B215" s="5" t="s">
        <v>545</v>
      </c>
      <c r="C215" s="4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>
        <v>4.7</v>
      </c>
      <c r="Q215" s="27"/>
      <c r="R215" s="27"/>
      <c r="S215" s="27"/>
    </row>
    <row r="216" spans="1:19" x14ac:dyDescent="0.3">
      <c r="A216" s="20">
        <v>213</v>
      </c>
      <c r="B216" s="5" t="s">
        <v>546</v>
      </c>
      <c r="C216" s="4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>
        <v>4</v>
      </c>
      <c r="Q216" s="27"/>
      <c r="R216" s="27"/>
      <c r="S216" s="27"/>
    </row>
    <row r="217" spans="1:19" x14ac:dyDescent="0.3">
      <c r="A217" s="20">
        <v>214</v>
      </c>
      <c r="B217" s="5" t="s">
        <v>190</v>
      </c>
      <c r="C217" s="4">
        <v>3.1</v>
      </c>
      <c r="D217" s="27">
        <v>3</v>
      </c>
      <c r="E217" s="27">
        <v>2.9</v>
      </c>
      <c r="F217" s="27">
        <v>4.5999999999999996</v>
      </c>
      <c r="G217" s="27">
        <v>3.8</v>
      </c>
      <c r="H217" s="27">
        <v>3.9</v>
      </c>
      <c r="I217" s="27">
        <v>3.8</v>
      </c>
      <c r="J217" s="27">
        <v>3.5</v>
      </c>
      <c r="K217" s="27">
        <v>2.6</v>
      </c>
      <c r="L217" s="27">
        <v>3.3</v>
      </c>
      <c r="M217" s="27">
        <v>4.7</v>
      </c>
      <c r="N217" s="27">
        <v>2.8</v>
      </c>
      <c r="O217" s="27">
        <v>2.5</v>
      </c>
      <c r="P217" s="27">
        <v>3.5</v>
      </c>
      <c r="Q217" s="27"/>
      <c r="R217" s="27"/>
      <c r="S217" s="27"/>
    </row>
    <row r="218" spans="1:19" x14ac:dyDescent="0.3">
      <c r="A218" s="20">
        <v>215</v>
      </c>
      <c r="B218" s="5" t="s">
        <v>191</v>
      </c>
      <c r="C218" s="4">
        <v>4.8</v>
      </c>
      <c r="D218" s="27">
        <v>5</v>
      </c>
      <c r="E218" s="27">
        <v>5.2</v>
      </c>
      <c r="F218" s="27">
        <v>6.6</v>
      </c>
      <c r="G218" s="27">
        <v>6.5</v>
      </c>
      <c r="H218" s="27">
        <v>5.5</v>
      </c>
      <c r="I218" s="27">
        <v>4.9000000000000004</v>
      </c>
      <c r="J218" s="27">
        <v>4.7</v>
      </c>
      <c r="K218" s="27">
        <v>4.2</v>
      </c>
      <c r="L218" s="27">
        <v>4.5999999999999996</v>
      </c>
      <c r="M218" s="27">
        <v>6.7</v>
      </c>
      <c r="N218" s="27">
        <v>4</v>
      </c>
      <c r="O218" s="27">
        <v>4.2</v>
      </c>
      <c r="P218" s="27">
        <v>4.2</v>
      </c>
      <c r="Q218" s="27"/>
      <c r="R218" s="27"/>
      <c r="S218" s="27"/>
    </row>
    <row r="219" spans="1:19" x14ac:dyDescent="0.3">
      <c r="A219" s="20">
        <v>216</v>
      </c>
      <c r="B219" s="5" t="s">
        <v>361</v>
      </c>
      <c r="C219" s="4">
        <v>7.1</v>
      </c>
      <c r="D219" s="27">
        <v>7.9</v>
      </c>
      <c r="E219" s="27">
        <v>11</v>
      </c>
      <c r="F219" s="27">
        <v>9.9</v>
      </c>
      <c r="G219" s="27">
        <v>8.4</v>
      </c>
      <c r="H219" s="27">
        <v>8.5</v>
      </c>
      <c r="I219" s="27">
        <v>5.7</v>
      </c>
      <c r="J219" s="27">
        <v>9.3000000000000007</v>
      </c>
      <c r="K219" s="27">
        <v>4.2</v>
      </c>
      <c r="L219" s="27">
        <v>6.9</v>
      </c>
      <c r="M219" s="27">
        <v>5.7</v>
      </c>
      <c r="N219" s="27">
        <v>5.5</v>
      </c>
      <c r="O219" s="27">
        <v>4.5</v>
      </c>
      <c r="P219" s="27">
        <v>3.4</v>
      </c>
      <c r="Q219" s="27"/>
      <c r="R219" s="27"/>
      <c r="S219" s="27"/>
    </row>
    <row r="220" spans="1:19" x14ac:dyDescent="0.3">
      <c r="A220" s="20">
        <v>217</v>
      </c>
      <c r="B220" s="5" t="s">
        <v>192</v>
      </c>
      <c r="C220" s="4">
        <v>2.6</v>
      </c>
      <c r="D220" s="27">
        <v>3.2</v>
      </c>
      <c r="E220" s="27">
        <v>3.5</v>
      </c>
      <c r="F220" s="27">
        <v>4</v>
      </c>
      <c r="G220" s="27">
        <v>3.5</v>
      </c>
      <c r="H220" s="27">
        <v>2.6</v>
      </c>
      <c r="I220" s="27">
        <v>3.4</v>
      </c>
      <c r="J220" s="27">
        <v>2.5</v>
      </c>
      <c r="K220" s="27">
        <v>2.2999999999999998</v>
      </c>
      <c r="L220" s="27">
        <v>2.6</v>
      </c>
      <c r="M220" s="27">
        <v>4.0999999999999996</v>
      </c>
      <c r="N220" s="27">
        <v>2.2000000000000002</v>
      </c>
      <c r="O220" s="27">
        <v>2</v>
      </c>
      <c r="P220" s="27">
        <v>2.5</v>
      </c>
      <c r="Q220" s="27"/>
      <c r="R220" s="27"/>
      <c r="S220" s="27"/>
    </row>
    <row r="221" spans="1:19" x14ac:dyDescent="0.3">
      <c r="A221" s="20">
        <v>218</v>
      </c>
      <c r="B221" s="5" t="s">
        <v>193</v>
      </c>
      <c r="C221" s="4">
        <v>9.5</v>
      </c>
      <c r="D221" s="27">
        <v>11.4</v>
      </c>
      <c r="E221" s="27">
        <v>11.9</v>
      </c>
      <c r="F221" s="27">
        <v>13.5</v>
      </c>
      <c r="G221" s="27">
        <v>13.3</v>
      </c>
      <c r="H221" s="27">
        <v>9.9</v>
      </c>
      <c r="I221" s="27">
        <v>11.8</v>
      </c>
      <c r="J221" s="27">
        <v>8.9</v>
      </c>
      <c r="K221" s="27">
        <v>8</v>
      </c>
      <c r="L221" s="27">
        <v>7.9</v>
      </c>
      <c r="M221" s="27">
        <v>10.4</v>
      </c>
      <c r="N221" s="27">
        <v>5.9</v>
      </c>
      <c r="O221" s="27">
        <v>5.5</v>
      </c>
      <c r="P221" s="27">
        <v>8.4</v>
      </c>
      <c r="Q221" s="27"/>
      <c r="R221" s="27"/>
      <c r="S221" s="27"/>
    </row>
    <row r="222" spans="1:19" x14ac:dyDescent="0.3">
      <c r="A222" s="20">
        <v>219</v>
      </c>
      <c r="B222" s="5" t="s">
        <v>547</v>
      </c>
      <c r="C222" s="4">
        <v>4.7</v>
      </c>
      <c r="D222" s="27">
        <v>6</v>
      </c>
      <c r="E222" s="27">
        <v>7.6</v>
      </c>
      <c r="F222" s="27">
        <v>7</v>
      </c>
      <c r="G222" s="27">
        <v>7.5</v>
      </c>
      <c r="H222" s="27">
        <v>6.5</v>
      </c>
      <c r="I222" s="27">
        <v>6.6</v>
      </c>
      <c r="J222" s="27">
        <v>6.4</v>
      </c>
      <c r="K222" s="27">
        <v>4.7</v>
      </c>
      <c r="L222" s="27">
        <v>5.6</v>
      </c>
      <c r="M222" s="27">
        <v>6.5</v>
      </c>
      <c r="N222" s="27">
        <v>3.6</v>
      </c>
      <c r="O222" s="27">
        <v>4.0999999999999996</v>
      </c>
      <c r="P222" s="27">
        <v>4</v>
      </c>
      <c r="Q222" s="27"/>
      <c r="R222" s="27"/>
      <c r="S222" s="27"/>
    </row>
    <row r="223" spans="1:19" x14ac:dyDescent="0.3">
      <c r="A223" s="20">
        <v>220</v>
      </c>
      <c r="B223" s="5" t="s">
        <v>548</v>
      </c>
      <c r="C223" s="4">
        <v>4.3</v>
      </c>
      <c r="D223" s="27">
        <v>5.4</v>
      </c>
      <c r="E223" s="27">
        <v>7.2</v>
      </c>
      <c r="F223" s="27">
        <v>6.7</v>
      </c>
      <c r="G223" s="27">
        <v>7</v>
      </c>
      <c r="H223" s="27">
        <v>5.9</v>
      </c>
      <c r="I223" s="27">
        <v>6</v>
      </c>
      <c r="J223" s="27">
        <v>6.1</v>
      </c>
      <c r="K223" s="27">
        <v>4.3</v>
      </c>
      <c r="L223" s="27">
        <v>5.5</v>
      </c>
      <c r="M223" s="27">
        <v>6</v>
      </c>
      <c r="N223" s="27">
        <v>3.2</v>
      </c>
      <c r="O223" s="27">
        <v>4</v>
      </c>
      <c r="P223" s="27">
        <v>3.1</v>
      </c>
      <c r="Q223" s="27"/>
      <c r="R223" s="27"/>
      <c r="S223" s="27"/>
    </row>
    <row r="224" spans="1:19" x14ac:dyDescent="0.3">
      <c r="A224" s="20">
        <v>221</v>
      </c>
      <c r="B224" s="5" t="s">
        <v>362</v>
      </c>
      <c r="C224" s="4">
        <v>2.6</v>
      </c>
      <c r="D224" s="27">
        <v>2.5</v>
      </c>
      <c r="E224" s="27">
        <v>3.1</v>
      </c>
      <c r="F224" s="27">
        <v>2.6</v>
      </c>
      <c r="G224" s="27">
        <v>3.4</v>
      </c>
      <c r="H224" s="27">
        <v>2.6</v>
      </c>
      <c r="I224" s="27">
        <v>2.5</v>
      </c>
      <c r="J224" s="27">
        <v>2.4</v>
      </c>
      <c r="K224" s="27">
        <v>2.4</v>
      </c>
      <c r="L224" s="27">
        <v>1.6</v>
      </c>
      <c r="M224" s="27">
        <v>2.2000000000000002</v>
      </c>
      <c r="N224" s="27">
        <v>1.2</v>
      </c>
      <c r="O224" s="27">
        <v>1.3</v>
      </c>
      <c r="P224" s="27">
        <v>2</v>
      </c>
      <c r="Q224" s="27"/>
      <c r="R224" s="27"/>
      <c r="S224" s="27"/>
    </row>
    <row r="225" spans="1:19" x14ac:dyDescent="0.3">
      <c r="A225" s="20">
        <v>222</v>
      </c>
      <c r="B225" s="5" t="s">
        <v>194</v>
      </c>
      <c r="C225" s="4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>
        <v>2.6</v>
      </c>
      <c r="Q225" s="27"/>
      <c r="R225" s="27"/>
      <c r="S225" s="27"/>
    </row>
    <row r="226" spans="1:19" x14ac:dyDescent="0.3">
      <c r="A226" s="20">
        <v>223</v>
      </c>
      <c r="B226" s="5" t="s">
        <v>195</v>
      </c>
      <c r="C226" s="4">
        <v>4.7</v>
      </c>
      <c r="D226" s="27">
        <v>6.6</v>
      </c>
      <c r="E226" s="27">
        <v>6.4</v>
      </c>
      <c r="F226" s="27">
        <v>6.1</v>
      </c>
      <c r="G226" s="27">
        <v>7</v>
      </c>
      <c r="H226" s="27">
        <v>7.2</v>
      </c>
      <c r="I226" s="27">
        <v>9</v>
      </c>
      <c r="J226" s="27">
        <v>8.5</v>
      </c>
      <c r="K226" s="27">
        <v>6.4</v>
      </c>
      <c r="L226" s="27">
        <v>7.6</v>
      </c>
      <c r="M226" s="27">
        <v>8.5</v>
      </c>
      <c r="N226" s="27">
        <v>5.4</v>
      </c>
      <c r="O226" s="27">
        <v>5.4</v>
      </c>
      <c r="P226" s="27">
        <v>5.3</v>
      </c>
      <c r="Q226" s="27"/>
      <c r="R226" s="27"/>
      <c r="S226" s="27"/>
    </row>
    <row r="227" spans="1:19" x14ac:dyDescent="0.3">
      <c r="A227" s="20">
        <v>224</v>
      </c>
      <c r="B227" s="5" t="s">
        <v>196</v>
      </c>
      <c r="C227" s="4">
        <v>6.6</v>
      </c>
      <c r="D227" s="27">
        <v>8.9</v>
      </c>
      <c r="E227" s="27">
        <v>8.8000000000000007</v>
      </c>
      <c r="F227" s="27">
        <v>8.6</v>
      </c>
      <c r="G227" s="27">
        <v>9.5</v>
      </c>
      <c r="H227" s="27">
        <v>9.5</v>
      </c>
      <c r="I227" s="27">
        <v>11</v>
      </c>
      <c r="J227" s="27">
        <v>10.5</v>
      </c>
      <c r="K227" s="27">
        <v>8.1</v>
      </c>
      <c r="L227" s="27">
        <v>9.4</v>
      </c>
      <c r="M227" s="27">
        <v>10.1</v>
      </c>
      <c r="N227" s="27">
        <v>7.3</v>
      </c>
      <c r="O227" s="27">
        <v>8.6</v>
      </c>
      <c r="P227" s="27">
        <v>7.6</v>
      </c>
      <c r="Q227" s="27"/>
      <c r="R227" s="27"/>
      <c r="S227" s="27"/>
    </row>
    <row r="228" spans="1:19" x14ac:dyDescent="0.3">
      <c r="A228" s="20">
        <v>225</v>
      </c>
      <c r="B228" s="5" t="s">
        <v>363</v>
      </c>
      <c r="C228" s="4">
        <v>4.7</v>
      </c>
      <c r="D228" s="27">
        <v>3.4</v>
      </c>
      <c r="E228" s="27">
        <v>3.5</v>
      </c>
      <c r="F228" s="27">
        <v>4.0999999999999996</v>
      </c>
      <c r="G228" s="27">
        <v>4.9000000000000004</v>
      </c>
      <c r="H228" s="27">
        <v>4.9000000000000004</v>
      </c>
      <c r="I228" s="27">
        <v>4.4000000000000004</v>
      </c>
      <c r="J228" s="27">
        <v>3.8</v>
      </c>
      <c r="K228" s="27">
        <v>4.4000000000000004</v>
      </c>
      <c r="L228" s="27">
        <v>3.6</v>
      </c>
      <c r="M228" s="27">
        <v>2.8</v>
      </c>
      <c r="N228" s="27">
        <v>2.9</v>
      </c>
      <c r="O228" s="27">
        <v>3.4</v>
      </c>
      <c r="P228" s="27">
        <v>3.2</v>
      </c>
      <c r="Q228" s="27"/>
      <c r="R228" s="27"/>
      <c r="S228" s="27"/>
    </row>
    <row r="229" spans="1:19" x14ac:dyDescent="0.3">
      <c r="A229" s="20">
        <v>226</v>
      </c>
      <c r="B229" s="5" t="s">
        <v>549</v>
      </c>
      <c r="C229" s="4">
        <v>2.6</v>
      </c>
      <c r="D229" s="27">
        <v>1.6</v>
      </c>
      <c r="E229" s="27">
        <v>1.7</v>
      </c>
      <c r="F229" s="27">
        <v>2.4</v>
      </c>
      <c r="G229" s="27">
        <v>2</v>
      </c>
      <c r="H229" s="27">
        <v>2.2999999999999998</v>
      </c>
      <c r="I229" s="27">
        <v>1.9</v>
      </c>
      <c r="J229" s="27">
        <v>1.8</v>
      </c>
      <c r="K229" s="27">
        <v>2.2999999999999998</v>
      </c>
      <c r="L229" s="27">
        <v>1.9</v>
      </c>
      <c r="M229" s="27">
        <v>1.7</v>
      </c>
      <c r="N229" s="27">
        <v>1.8</v>
      </c>
      <c r="O229" s="27">
        <v>2</v>
      </c>
      <c r="P229" s="27">
        <v>1.5</v>
      </c>
      <c r="Q229" s="27"/>
      <c r="R229" s="27"/>
      <c r="S229" s="27"/>
    </row>
    <row r="230" spans="1:19" x14ac:dyDescent="0.3">
      <c r="A230" s="20">
        <v>227</v>
      </c>
      <c r="B230" s="5" t="s">
        <v>197</v>
      </c>
      <c r="C230" s="4">
        <v>4.4000000000000004</v>
      </c>
      <c r="D230" s="27">
        <v>4.9000000000000004</v>
      </c>
      <c r="E230" s="27">
        <v>6.1</v>
      </c>
      <c r="F230" s="27">
        <v>5.6</v>
      </c>
      <c r="G230" s="27">
        <v>5.8</v>
      </c>
      <c r="H230" s="27">
        <v>4.7</v>
      </c>
      <c r="I230" s="27">
        <v>4.5</v>
      </c>
      <c r="J230" s="27">
        <v>5.3</v>
      </c>
      <c r="K230" s="27">
        <v>4.3</v>
      </c>
      <c r="L230" s="27">
        <v>5</v>
      </c>
      <c r="M230" s="27">
        <v>5.8</v>
      </c>
      <c r="N230" s="27">
        <v>2.9</v>
      </c>
      <c r="O230" s="27">
        <v>3.3</v>
      </c>
      <c r="P230" s="27">
        <v>2.8</v>
      </c>
      <c r="Q230" s="27"/>
      <c r="R230" s="27"/>
      <c r="S230" s="27"/>
    </row>
    <row r="231" spans="1:19" x14ac:dyDescent="0.3">
      <c r="A231" s="20">
        <v>228</v>
      </c>
      <c r="B231" s="5" t="s">
        <v>198</v>
      </c>
      <c r="C231" s="4">
        <v>2.9</v>
      </c>
      <c r="D231" s="27">
        <v>3.1</v>
      </c>
      <c r="E231" s="27">
        <v>3.3</v>
      </c>
      <c r="F231" s="27">
        <v>4.5999999999999996</v>
      </c>
      <c r="G231" s="27">
        <v>4.2</v>
      </c>
      <c r="H231" s="27">
        <v>3.1</v>
      </c>
      <c r="I231" s="27">
        <v>3.7</v>
      </c>
      <c r="J231" s="27">
        <v>3.4</v>
      </c>
      <c r="K231" s="27">
        <v>2.9</v>
      </c>
      <c r="L231" s="27">
        <v>3.5</v>
      </c>
      <c r="M231" s="27">
        <v>5.0999999999999996</v>
      </c>
      <c r="N231" s="27">
        <v>2.5</v>
      </c>
      <c r="O231" s="27">
        <v>1.8</v>
      </c>
      <c r="P231" s="27">
        <v>2.2999999999999998</v>
      </c>
      <c r="Q231" s="27"/>
      <c r="R231" s="27"/>
      <c r="S231" s="27"/>
    </row>
    <row r="232" spans="1:19" x14ac:dyDescent="0.3">
      <c r="A232" s="20">
        <v>229</v>
      </c>
      <c r="B232" s="5" t="s">
        <v>364</v>
      </c>
      <c r="C232" s="4">
        <v>3.7</v>
      </c>
      <c r="D232" s="27">
        <v>2.6</v>
      </c>
      <c r="E232" s="27">
        <v>2.5</v>
      </c>
      <c r="F232" s="27">
        <v>2.8</v>
      </c>
      <c r="G232" s="27">
        <v>3.4</v>
      </c>
      <c r="H232" s="27">
        <v>3.7</v>
      </c>
      <c r="I232" s="27">
        <v>3.6</v>
      </c>
      <c r="J232" s="27">
        <v>2.7</v>
      </c>
      <c r="K232" s="27">
        <v>2.5</v>
      </c>
      <c r="L232" s="27">
        <v>2.1</v>
      </c>
      <c r="M232" s="27">
        <v>1.8</v>
      </c>
      <c r="N232" s="27">
        <v>1.7</v>
      </c>
      <c r="O232" s="27">
        <v>2</v>
      </c>
      <c r="P232" s="27">
        <v>1.6</v>
      </c>
      <c r="Q232" s="27"/>
      <c r="R232" s="27"/>
      <c r="S232" s="27"/>
    </row>
    <row r="233" spans="1:19" x14ac:dyDescent="0.3">
      <c r="A233" s="20">
        <v>230</v>
      </c>
      <c r="B233" s="5" t="s">
        <v>199</v>
      </c>
      <c r="C233" s="4">
        <v>2.5</v>
      </c>
      <c r="D233" s="27">
        <v>2.7</v>
      </c>
      <c r="E233" s="27">
        <v>2.8</v>
      </c>
      <c r="F233" s="27">
        <v>3.2</v>
      </c>
      <c r="G233" s="27">
        <v>3</v>
      </c>
      <c r="H233" s="27">
        <v>2.1</v>
      </c>
      <c r="I233" s="27">
        <v>2.6</v>
      </c>
      <c r="J233" s="27">
        <v>1.9</v>
      </c>
      <c r="K233" s="27">
        <v>1.6</v>
      </c>
      <c r="L233" s="27">
        <v>2</v>
      </c>
      <c r="M233" s="27">
        <v>3.5</v>
      </c>
      <c r="N233" s="27">
        <v>1.6</v>
      </c>
      <c r="O233" s="27">
        <v>1.5</v>
      </c>
      <c r="P233" s="27">
        <v>2.1</v>
      </c>
      <c r="Q233" s="27"/>
      <c r="R233" s="27"/>
      <c r="S233" s="27"/>
    </row>
    <row r="234" spans="1:19" x14ac:dyDescent="0.3">
      <c r="A234" s="20">
        <v>231</v>
      </c>
      <c r="B234" s="5" t="s">
        <v>200</v>
      </c>
      <c r="C234" s="4">
        <v>0.9</v>
      </c>
      <c r="D234" s="27">
        <v>1.3</v>
      </c>
      <c r="E234" s="27">
        <v>1.5</v>
      </c>
      <c r="F234" s="27">
        <v>1.8</v>
      </c>
      <c r="G234" s="27">
        <v>2.4</v>
      </c>
      <c r="H234" s="27">
        <v>1.5</v>
      </c>
      <c r="I234" s="27">
        <v>1.6</v>
      </c>
      <c r="J234" s="27">
        <v>1.3</v>
      </c>
      <c r="K234" s="27">
        <v>1</v>
      </c>
      <c r="L234" s="27">
        <v>1.6</v>
      </c>
      <c r="M234" s="27">
        <v>2.9</v>
      </c>
      <c r="N234" s="27">
        <v>1</v>
      </c>
      <c r="O234" s="27">
        <v>0.8</v>
      </c>
      <c r="P234" s="27">
        <v>1.1000000000000001</v>
      </c>
      <c r="Q234" s="27"/>
      <c r="R234" s="27"/>
      <c r="S234" s="27"/>
    </row>
    <row r="235" spans="1:19" x14ac:dyDescent="0.3">
      <c r="A235" s="20">
        <v>232</v>
      </c>
      <c r="B235" s="5" t="s">
        <v>365</v>
      </c>
      <c r="C235" s="4">
        <v>5.8</v>
      </c>
      <c r="D235" s="27">
        <v>6</v>
      </c>
      <c r="E235" s="27">
        <v>8.8000000000000007</v>
      </c>
      <c r="F235" s="27">
        <v>7.8</v>
      </c>
      <c r="G235" s="27">
        <v>8</v>
      </c>
      <c r="H235" s="27">
        <v>8.4</v>
      </c>
      <c r="I235" s="27">
        <v>4.9000000000000004</v>
      </c>
      <c r="J235" s="27">
        <v>8.6</v>
      </c>
      <c r="K235" s="27">
        <v>4.3</v>
      </c>
      <c r="L235" s="27">
        <v>6</v>
      </c>
      <c r="M235" s="27">
        <v>5.5</v>
      </c>
      <c r="N235" s="27">
        <v>4.8</v>
      </c>
      <c r="O235" s="27">
        <v>3.9</v>
      </c>
      <c r="P235" s="27">
        <v>3.8</v>
      </c>
      <c r="Q235" s="27"/>
      <c r="R235" s="27"/>
      <c r="S235" s="27"/>
    </row>
    <row r="236" spans="1:19" x14ac:dyDescent="0.3">
      <c r="A236" s="20">
        <v>233</v>
      </c>
      <c r="B236" s="5" t="s">
        <v>201</v>
      </c>
      <c r="C236" s="4">
        <v>2.7</v>
      </c>
      <c r="D236" s="27">
        <v>2.7</v>
      </c>
      <c r="E236" s="27">
        <v>2.6</v>
      </c>
      <c r="F236" s="27">
        <v>4.0999999999999996</v>
      </c>
      <c r="G236" s="27">
        <v>3.7</v>
      </c>
      <c r="H236" s="27">
        <v>3.5</v>
      </c>
      <c r="I236" s="27">
        <v>3.3</v>
      </c>
      <c r="J236" s="27">
        <v>3.1</v>
      </c>
      <c r="K236" s="27">
        <v>3</v>
      </c>
      <c r="L236" s="27">
        <v>3.9</v>
      </c>
      <c r="M236" s="27">
        <v>5.2</v>
      </c>
      <c r="N236" s="27">
        <v>3.2</v>
      </c>
      <c r="O236" s="27">
        <v>1.8</v>
      </c>
      <c r="P236" s="27">
        <v>2.2000000000000002</v>
      </c>
      <c r="Q236" s="27"/>
      <c r="R236" s="27"/>
      <c r="S236" s="27"/>
    </row>
    <row r="237" spans="1:19" x14ac:dyDescent="0.3">
      <c r="A237" s="20">
        <v>234</v>
      </c>
      <c r="B237" s="5" t="s">
        <v>202</v>
      </c>
      <c r="C237" s="4">
        <v>5.7</v>
      </c>
      <c r="D237" s="27">
        <v>7.7</v>
      </c>
      <c r="E237" s="27">
        <v>7.3</v>
      </c>
      <c r="F237" s="27">
        <v>7.1</v>
      </c>
      <c r="G237" s="27">
        <v>8</v>
      </c>
      <c r="H237" s="27">
        <v>8.5</v>
      </c>
      <c r="I237" s="27">
        <v>10.199999999999999</v>
      </c>
      <c r="J237" s="27">
        <v>10.199999999999999</v>
      </c>
      <c r="K237" s="27">
        <v>7.1</v>
      </c>
      <c r="L237" s="27">
        <v>8.9</v>
      </c>
      <c r="M237" s="27">
        <v>10</v>
      </c>
      <c r="N237" s="27">
        <v>6.1</v>
      </c>
      <c r="O237" s="27">
        <v>5.6</v>
      </c>
      <c r="P237" s="27">
        <v>5</v>
      </c>
      <c r="Q237" s="27"/>
      <c r="R237" s="27"/>
      <c r="S237" s="27"/>
    </row>
    <row r="238" spans="1:19" x14ac:dyDescent="0.3">
      <c r="A238" s="20">
        <v>235</v>
      </c>
      <c r="B238" s="5" t="s">
        <v>203</v>
      </c>
      <c r="C238" s="4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>
        <v>2</v>
      </c>
      <c r="Q238" s="27"/>
      <c r="R238" s="27"/>
      <c r="S238" s="27"/>
    </row>
    <row r="239" spans="1:19" x14ac:dyDescent="0.3">
      <c r="A239" s="20">
        <v>236</v>
      </c>
      <c r="B239" s="5" t="s">
        <v>550</v>
      </c>
      <c r="C239" s="4">
        <v>3.9</v>
      </c>
      <c r="D239" s="27">
        <v>4.7</v>
      </c>
      <c r="E239" s="27">
        <v>5</v>
      </c>
      <c r="F239" s="27">
        <v>6.5</v>
      </c>
      <c r="G239" s="27">
        <v>6</v>
      </c>
      <c r="H239" s="27">
        <v>5.0999999999999996</v>
      </c>
      <c r="I239" s="27">
        <v>5.4</v>
      </c>
      <c r="J239" s="27">
        <v>5.5</v>
      </c>
      <c r="K239" s="27">
        <v>5.3</v>
      </c>
      <c r="L239" s="27">
        <v>5.3</v>
      </c>
      <c r="M239" s="27">
        <v>6</v>
      </c>
      <c r="N239" s="27">
        <v>4.2</v>
      </c>
      <c r="O239" s="27">
        <v>3.9</v>
      </c>
      <c r="P239" s="27">
        <v>5.7</v>
      </c>
      <c r="Q239" s="27"/>
      <c r="R239" s="27"/>
      <c r="S239" s="27"/>
    </row>
    <row r="240" spans="1:19" x14ac:dyDescent="0.3">
      <c r="A240" s="20">
        <v>237</v>
      </c>
      <c r="B240" s="5" t="s">
        <v>366</v>
      </c>
      <c r="C240" s="4">
        <v>6.2</v>
      </c>
      <c r="D240" s="27">
        <v>4.2</v>
      </c>
      <c r="E240" s="27">
        <v>4.5999999999999996</v>
      </c>
      <c r="F240" s="27">
        <v>4.8</v>
      </c>
      <c r="G240" s="27">
        <v>5.4</v>
      </c>
      <c r="H240" s="27">
        <v>5.8</v>
      </c>
      <c r="I240" s="27">
        <v>5</v>
      </c>
      <c r="J240" s="27">
        <v>4.5999999999999996</v>
      </c>
      <c r="K240" s="27">
        <v>6</v>
      </c>
      <c r="L240" s="27">
        <v>4.7</v>
      </c>
      <c r="M240" s="27">
        <v>3.9</v>
      </c>
      <c r="N240" s="27">
        <v>3.7</v>
      </c>
      <c r="O240" s="27">
        <v>5.3</v>
      </c>
      <c r="P240" s="27">
        <v>4.4000000000000004</v>
      </c>
      <c r="Q240" s="27"/>
      <c r="R240" s="27"/>
      <c r="S240" s="27"/>
    </row>
    <row r="241" spans="1:19" x14ac:dyDescent="0.3">
      <c r="A241" s="20">
        <v>238</v>
      </c>
      <c r="B241" s="5" t="s">
        <v>551</v>
      </c>
      <c r="C241" s="4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>
        <v>2.2999999999999998</v>
      </c>
      <c r="Q241" s="27"/>
      <c r="R241" s="27"/>
      <c r="S241" s="27"/>
    </row>
    <row r="242" spans="1:19" x14ac:dyDescent="0.3">
      <c r="A242" s="20">
        <v>239</v>
      </c>
      <c r="B242" s="5" t="s">
        <v>552</v>
      </c>
      <c r="C242" s="4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>
        <v>3.8</v>
      </c>
      <c r="Q242" s="27"/>
      <c r="R242" s="27"/>
      <c r="S242" s="27"/>
    </row>
    <row r="243" spans="1:19" x14ac:dyDescent="0.3">
      <c r="A243" s="20">
        <v>240</v>
      </c>
      <c r="B243" s="5" t="s">
        <v>204</v>
      </c>
      <c r="C243" s="4">
        <v>4.2</v>
      </c>
      <c r="D243" s="27">
        <v>3.1</v>
      </c>
      <c r="E243" s="27">
        <v>3.5</v>
      </c>
      <c r="F243" s="27">
        <v>5.2</v>
      </c>
      <c r="G243" s="27">
        <v>4.0999999999999996</v>
      </c>
      <c r="H243" s="27">
        <v>4</v>
      </c>
      <c r="I243" s="27">
        <v>4.5999999999999996</v>
      </c>
      <c r="J243" s="27">
        <v>5.0999999999999996</v>
      </c>
      <c r="K243" s="27">
        <v>3.7</v>
      </c>
      <c r="L243" s="27">
        <v>4</v>
      </c>
      <c r="M243" s="27">
        <v>4.9000000000000004</v>
      </c>
      <c r="N243" s="27">
        <v>3.7</v>
      </c>
      <c r="O243" s="27">
        <v>2.5</v>
      </c>
      <c r="P243" s="27">
        <v>3.1</v>
      </c>
      <c r="Q243" s="27"/>
      <c r="R243" s="27"/>
      <c r="S243" s="27"/>
    </row>
    <row r="244" spans="1:19" x14ac:dyDescent="0.3">
      <c r="A244" s="20">
        <v>241</v>
      </c>
      <c r="B244" s="5" t="s">
        <v>553</v>
      </c>
      <c r="C244" s="4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>
        <v>4</v>
      </c>
      <c r="Q244" s="27"/>
      <c r="R244" s="27"/>
      <c r="S244" s="27"/>
    </row>
    <row r="245" spans="1:19" x14ac:dyDescent="0.3">
      <c r="A245" s="20">
        <v>242</v>
      </c>
      <c r="B245" s="5" t="s">
        <v>554</v>
      </c>
      <c r="C245" s="4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>
        <v>1.7</v>
      </c>
      <c r="Q245" s="27"/>
      <c r="R245" s="27"/>
      <c r="S245" s="27"/>
    </row>
    <row r="246" spans="1:19" x14ac:dyDescent="0.3">
      <c r="A246" s="20">
        <v>243</v>
      </c>
      <c r="B246" s="5" t="s">
        <v>555</v>
      </c>
      <c r="C246" s="4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>
        <v>0.9</v>
      </c>
      <c r="Q246" s="27"/>
      <c r="R246" s="27"/>
      <c r="S246" s="27"/>
    </row>
    <row r="247" spans="1:19" x14ac:dyDescent="0.3">
      <c r="A247" s="20">
        <v>244</v>
      </c>
      <c r="B247" s="5" t="s">
        <v>367</v>
      </c>
      <c r="C247" s="4">
        <v>4.8</v>
      </c>
      <c r="D247" s="27">
        <v>4.2</v>
      </c>
      <c r="E247" s="27">
        <v>6.2</v>
      </c>
      <c r="F247" s="27">
        <v>5.0999999999999996</v>
      </c>
      <c r="G247" s="27">
        <v>7.3</v>
      </c>
      <c r="H247" s="27">
        <v>5.5</v>
      </c>
      <c r="I247" s="27">
        <v>4.5999999999999996</v>
      </c>
      <c r="J247" s="27">
        <v>3.4</v>
      </c>
      <c r="K247" s="27">
        <v>3</v>
      </c>
      <c r="L247" s="27">
        <v>3.4</v>
      </c>
      <c r="M247" s="27">
        <v>4.2</v>
      </c>
      <c r="N247" s="27">
        <v>2.6</v>
      </c>
      <c r="O247" s="27">
        <v>2.6</v>
      </c>
      <c r="P247" s="27">
        <v>2.9</v>
      </c>
      <c r="Q247" s="27"/>
      <c r="R247" s="27"/>
      <c r="S247" s="27"/>
    </row>
    <row r="248" spans="1:19" x14ac:dyDescent="0.3">
      <c r="A248" s="20">
        <v>245</v>
      </c>
      <c r="B248" s="5" t="s">
        <v>205</v>
      </c>
      <c r="C248" s="4">
        <v>4.3</v>
      </c>
      <c r="D248" s="27">
        <v>4.5999999999999996</v>
      </c>
      <c r="E248" s="27">
        <v>5.2</v>
      </c>
      <c r="F248" s="27">
        <v>7</v>
      </c>
      <c r="G248" s="27">
        <v>6.4</v>
      </c>
      <c r="H248" s="27">
        <v>5.5</v>
      </c>
      <c r="I248" s="27">
        <v>5.7</v>
      </c>
      <c r="J248" s="27">
        <v>4.8</v>
      </c>
      <c r="K248" s="27">
        <v>4.3</v>
      </c>
      <c r="L248" s="27">
        <v>5</v>
      </c>
      <c r="M248" s="27">
        <v>6.4</v>
      </c>
      <c r="N248" s="27">
        <v>4</v>
      </c>
      <c r="O248" s="27">
        <v>3.9</v>
      </c>
      <c r="P248" s="27">
        <v>4.2</v>
      </c>
      <c r="Q248" s="27"/>
      <c r="R248" s="27"/>
      <c r="S248" s="27"/>
    </row>
    <row r="249" spans="1:19" x14ac:dyDescent="0.3">
      <c r="A249" s="20">
        <v>246</v>
      </c>
      <c r="B249" s="5" t="s">
        <v>206</v>
      </c>
      <c r="C249" s="4">
        <v>4</v>
      </c>
      <c r="D249" s="27">
        <v>5</v>
      </c>
      <c r="E249" s="27">
        <v>5.3</v>
      </c>
      <c r="F249" s="27">
        <v>6.4</v>
      </c>
      <c r="G249" s="27">
        <v>5.7</v>
      </c>
      <c r="H249" s="27">
        <v>4.2</v>
      </c>
      <c r="I249" s="27">
        <v>4.8</v>
      </c>
      <c r="J249" s="27">
        <v>3.6</v>
      </c>
      <c r="K249" s="27">
        <v>3.1</v>
      </c>
      <c r="L249" s="27">
        <v>4.0999999999999996</v>
      </c>
      <c r="M249" s="27">
        <v>6.7</v>
      </c>
      <c r="N249" s="27">
        <v>3.4</v>
      </c>
      <c r="O249" s="27">
        <v>3</v>
      </c>
      <c r="P249" s="27">
        <v>3.9</v>
      </c>
      <c r="Q249" s="27"/>
      <c r="R249" s="27"/>
      <c r="S249" s="27"/>
    </row>
    <row r="250" spans="1:19" x14ac:dyDescent="0.3">
      <c r="A250" s="20">
        <v>247</v>
      </c>
      <c r="B250" s="5" t="s">
        <v>207</v>
      </c>
      <c r="C250" s="4">
        <v>10.8</v>
      </c>
      <c r="D250" s="27">
        <v>13.7</v>
      </c>
      <c r="E250" s="27">
        <v>13.7</v>
      </c>
      <c r="F250" s="27">
        <v>12.6</v>
      </c>
      <c r="G250" s="27">
        <v>14.1</v>
      </c>
      <c r="H250" s="27">
        <v>14.4</v>
      </c>
      <c r="I250" s="27">
        <v>16.5</v>
      </c>
      <c r="J250" s="27">
        <v>16.2</v>
      </c>
      <c r="K250" s="27">
        <v>12.7</v>
      </c>
      <c r="L250" s="27">
        <v>13.8</v>
      </c>
      <c r="M250" s="27">
        <v>15.6</v>
      </c>
      <c r="N250" s="27">
        <v>10.4</v>
      </c>
      <c r="O250" s="27">
        <v>10.1</v>
      </c>
      <c r="P250" s="27">
        <v>8.8000000000000007</v>
      </c>
      <c r="Q250" s="27"/>
      <c r="R250" s="27"/>
      <c r="S250" s="27"/>
    </row>
    <row r="251" spans="1:19" x14ac:dyDescent="0.3">
      <c r="A251" s="20">
        <v>248</v>
      </c>
      <c r="B251" s="5" t="s">
        <v>208</v>
      </c>
      <c r="C251" s="4">
        <v>2.2999999999999998</v>
      </c>
      <c r="D251" s="27">
        <v>2.9</v>
      </c>
      <c r="E251" s="27">
        <v>3.3</v>
      </c>
      <c r="F251" s="27">
        <v>3.6</v>
      </c>
      <c r="G251" s="27">
        <v>3.4</v>
      </c>
      <c r="H251" s="27">
        <v>2.9</v>
      </c>
      <c r="I251" s="27">
        <v>4.2</v>
      </c>
      <c r="J251" s="27">
        <v>3.2</v>
      </c>
      <c r="K251" s="27">
        <v>2.7</v>
      </c>
      <c r="L251" s="27">
        <v>3.3</v>
      </c>
      <c r="M251" s="27">
        <v>5.4</v>
      </c>
      <c r="N251" s="27">
        <v>3.2</v>
      </c>
      <c r="O251" s="27">
        <v>3</v>
      </c>
      <c r="P251" s="27">
        <v>3.6</v>
      </c>
      <c r="Q251" s="27"/>
      <c r="R251" s="27"/>
      <c r="S251" s="27"/>
    </row>
    <row r="252" spans="1:19" x14ac:dyDescent="0.3">
      <c r="A252" s="20">
        <v>249</v>
      </c>
      <c r="B252" s="5" t="s">
        <v>209</v>
      </c>
      <c r="C252" s="4">
        <v>4.5</v>
      </c>
      <c r="D252" s="27">
        <v>4.4000000000000004</v>
      </c>
      <c r="E252" s="27">
        <v>4.3</v>
      </c>
      <c r="F252" s="27">
        <v>5.5</v>
      </c>
      <c r="G252" s="27">
        <v>4.7</v>
      </c>
      <c r="H252" s="27">
        <v>4.2</v>
      </c>
      <c r="I252" s="27">
        <v>3.8</v>
      </c>
      <c r="J252" s="27">
        <v>3.7</v>
      </c>
      <c r="K252" s="27">
        <v>2.8</v>
      </c>
      <c r="L252" s="27">
        <v>3.2</v>
      </c>
      <c r="M252" s="27">
        <v>4.9000000000000004</v>
      </c>
      <c r="N252" s="27">
        <v>3.2</v>
      </c>
      <c r="O252" s="27">
        <v>2.6</v>
      </c>
      <c r="P252" s="27">
        <v>3.5</v>
      </c>
      <c r="Q252" s="27"/>
      <c r="R252" s="27"/>
      <c r="S252" s="27"/>
    </row>
    <row r="253" spans="1:19" x14ac:dyDescent="0.3">
      <c r="A253" s="20">
        <v>250</v>
      </c>
      <c r="B253" s="5" t="s">
        <v>210</v>
      </c>
      <c r="C253" s="4">
        <v>4.7</v>
      </c>
      <c r="D253" s="27">
        <v>4.3</v>
      </c>
      <c r="E253" s="27">
        <v>5.3</v>
      </c>
      <c r="F253" s="27">
        <v>4.8</v>
      </c>
      <c r="G253" s="27">
        <v>6.3</v>
      </c>
      <c r="H253" s="27">
        <v>6.2</v>
      </c>
      <c r="I253" s="27">
        <v>5.4</v>
      </c>
      <c r="J253" s="27">
        <v>6</v>
      </c>
      <c r="K253" s="27">
        <v>4.2</v>
      </c>
      <c r="L253" s="27">
        <v>5.9</v>
      </c>
      <c r="M253" s="27">
        <v>5.2</v>
      </c>
      <c r="N253" s="27">
        <v>4.8</v>
      </c>
      <c r="O253" s="27">
        <v>3.4</v>
      </c>
      <c r="P253" s="27">
        <v>3</v>
      </c>
      <c r="Q253" s="27"/>
      <c r="R253" s="27"/>
      <c r="S253" s="27"/>
    </row>
    <row r="254" spans="1:19" x14ac:dyDescent="0.3">
      <c r="A254" s="20">
        <v>251</v>
      </c>
      <c r="B254" s="5" t="s">
        <v>368</v>
      </c>
      <c r="C254" s="4">
        <v>3.6</v>
      </c>
      <c r="D254" s="27">
        <v>3.6</v>
      </c>
      <c r="E254" s="27">
        <v>3.3</v>
      </c>
      <c r="F254" s="27">
        <v>4.3</v>
      </c>
      <c r="G254" s="27">
        <v>3.5</v>
      </c>
      <c r="H254" s="27">
        <v>5.5</v>
      </c>
      <c r="I254" s="27">
        <v>5.0999999999999996</v>
      </c>
      <c r="J254" s="27">
        <v>5.2</v>
      </c>
      <c r="K254" s="27">
        <v>2.7</v>
      </c>
      <c r="L254" s="27">
        <v>2.8</v>
      </c>
      <c r="M254" s="27">
        <v>4.0999999999999996</v>
      </c>
      <c r="N254" s="27">
        <v>2.7</v>
      </c>
      <c r="O254" s="27">
        <v>2.6</v>
      </c>
      <c r="P254" s="27">
        <v>2.6</v>
      </c>
      <c r="Q254" s="27"/>
      <c r="R254" s="27"/>
      <c r="S254" s="27"/>
    </row>
    <row r="255" spans="1:19" x14ac:dyDescent="0.3">
      <c r="A255" s="20">
        <v>252</v>
      </c>
      <c r="B255" s="5" t="s">
        <v>556</v>
      </c>
      <c r="C255" s="4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>
        <v>7.2</v>
      </c>
      <c r="Q255" s="27"/>
      <c r="R255" s="27"/>
      <c r="S255" s="27"/>
    </row>
    <row r="256" spans="1:19" x14ac:dyDescent="0.3">
      <c r="A256" s="20">
        <v>253</v>
      </c>
      <c r="B256" s="5" t="s">
        <v>369</v>
      </c>
      <c r="C256" s="4">
        <v>7.3</v>
      </c>
      <c r="D256" s="27">
        <v>5.6</v>
      </c>
      <c r="E256" s="27">
        <v>4.5999999999999996</v>
      </c>
      <c r="F256" s="27">
        <v>6.4</v>
      </c>
      <c r="G256" s="27">
        <v>6.8</v>
      </c>
      <c r="H256" s="27">
        <v>4.4000000000000004</v>
      </c>
      <c r="I256" s="27">
        <v>6.9</v>
      </c>
      <c r="J256" s="27">
        <v>5.3</v>
      </c>
      <c r="K256" s="27">
        <v>4.2</v>
      </c>
      <c r="L256" s="27">
        <v>5</v>
      </c>
      <c r="M256" s="27">
        <v>4.4000000000000004</v>
      </c>
      <c r="N256" s="27">
        <v>2.1</v>
      </c>
      <c r="O256" s="27">
        <v>1.8</v>
      </c>
      <c r="P256" s="27">
        <v>1.4</v>
      </c>
      <c r="Q256" s="27"/>
      <c r="R256" s="27"/>
      <c r="S256" s="27"/>
    </row>
    <row r="257" spans="1:21" x14ac:dyDescent="0.3">
      <c r="A257" s="20">
        <v>254</v>
      </c>
      <c r="B257" s="5" t="s">
        <v>370</v>
      </c>
      <c r="C257" s="4">
        <v>3.7</v>
      </c>
      <c r="D257" s="27">
        <v>3.6</v>
      </c>
      <c r="E257" s="27">
        <v>5.9</v>
      </c>
      <c r="F257" s="27">
        <v>4.5</v>
      </c>
      <c r="G257" s="27">
        <v>4.2</v>
      </c>
      <c r="H257" s="27">
        <v>4.3</v>
      </c>
      <c r="I257" s="27">
        <v>2.5</v>
      </c>
      <c r="J257" s="27">
        <v>4.3</v>
      </c>
      <c r="K257" s="27">
        <v>1.9</v>
      </c>
      <c r="L257" s="27">
        <v>2.7</v>
      </c>
      <c r="M257" s="27">
        <v>3.1</v>
      </c>
      <c r="N257" s="27">
        <v>2.2000000000000002</v>
      </c>
      <c r="O257" s="27">
        <v>1.6</v>
      </c>
      <c r="P257" s="27">
        <v>1.5</v>
      </c>
      <c r="Q257" s="27"/>
      <c r="R257" s="27"/>
      <c r="S257" s="27"/>
    </row>
    <row r="258" spans="1:21" x14ac:dyDescent="0.3">
      <c r="A258" s="20">
        <v>255</v>
      </c>
      <c r="B258" s="5" t="s">
        <v>371</v>
      </c>
      <c r="C258" s="4">
        <v>7</v>
      </c>
      <c r="D258" s="27">
        <v>6.9</v>
      </c>
      <c r="E258" s="27">
        <v>6.5</v>
      </c>
      <c r="F258" s="27">
        <v>7.7</v>
      </c>
      <c r="G258" s="27">
        <v>6.9</v>
      </c>
      <c r="H258" s="27">
        <v>10.5</v>
      </c>
      <c r="I258" s="27">
        <v>9.9</v>
      </c>
      <c r="J258" s="27">
        <v>9.9</v>
      </c>
      <c r="K258" s="27">
        <v>5.6</v>
      </c>
      <c r="L258" s="27">
        <v>6</v>
      </c>
      <c r="M258" s="27">
        <v>8</v>
      </c>
      <c r="N258" s="27">
        <v>6.3</v>
      </c>
      <c r="O258" s="27">
        <v>5.6</v>
      </c>
      <c r="P258" s="27">
        <v>5.4</v>
      </c>
      <c r="Q258" s="27"/>
      <c r="R258" s="27"/>
      <c r="S258" s="27"/>
    </row>
    <row r="259" spans="1:21" x14ac:dyDescent="0.3">
      <c r="A259" s="20">
        <v>256</v>
      </c>
      <c r="B259" s="5" t="s">
        <v>557</v>
      </c>
      <c r="C259" s="4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>
        <v>8.3000000000000007</v>
      </c>
      <c r="Q259" s="27"/>
      <c r="R259" s="27"/>
      <c r="S259" s="27"/>
    </row>
    <row r="260" spans="1:21" x14ac:dyDescent="0.3">
      <c r="A260" s="20">
        <v>257</v>
      </c>
      <c r="B260" s="5" t="s">
        <v>558</v>
      </c>
      <c r="C260" s="4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>
        <v>7.9</v>
      </c>
      <c r="Q260" s="27"/>
      <c r="R260" s="27"/>
      <c r="S260" s="27"/>
    </row>
    <row r="261" spans="1:21" x14ac:dyDescent="0.3">
      <c r="A261" s="20">
        <v>258</v>
      </c>
      <c r="B261" s="5" t="s">
        <v>211</v>
      </c>
      <c r="C261" s="4">
        <v>3.2</v>
      </c>
      <c r="D261" s="27">
        <v>3.5</v>
      </c>
      <c r="E261" s="27">
        <v>3.4</v>
      </c>
      <c r="F261" s="27">
        <v>4.2</v>
      </c>
      <c r="G261" s="27">
        <v>5</v>
      </c>
      <c r="H261" s="27">
        <v>3.5</v>
      </c>
      <c r="I261" s="27">
        <v>3.7</v>
      </c>
      <c r="J261" s="27">
        <v>3.6</v>
      </c>
      <c r="K261" s="27">
        <v>3.1</v>
      </c>
      <c r="L261" s="27">
        <v>3.8</v>
      </c>
      <c r="M261" s="27">
        <v>4.2</v>
      </c>
      <c r="N261" s="27">
        <v>2.6</v>
      </c>
      <c r="O261" s="27">
        <v>1.8</v>
      </c>
      <c r="P261" s="27">
        <v>2.2000000000000002</v>
      </c>
      <c r="Q261" s="27"/>
      <c r="R261" s="27"/>
      <c r="S261" s="27"/>
    </row>
    <row r="262" spans="1:21" x14ac:dyDescent="0.3">
      <c r="A262" s="20">
        <v>259</v>
      </c>
      <c r="B262" s="5" t="s">
        <v>372</v>
      </c>
      <c r="C262" s="4">
        <v>3.8</v>
      </c>
      <c r="D262" s="27">
        <v>3.5</v>
      </c>
      <c r="E262" s="27">
        <v>4.5</v>
      </c>
      <c r="F262" s="27">
        <v>4.3</v>
      </c>
      <c r="G262" s="27">
        <v>5.6</v>
      </c>
      <c r="H262" s="27">
        <v>4</v>
      </c>
      <c r="I262" s="27">
        <v>4.0999999999999996</v>
      </c>
      <c r="J262" s="27">
        <v>4.2</v>
      </c>
      <c r="K262" s="27">
        <v>4.7</v>
      </c>
      <c r="L262" s="27">
        <v>2.7</v>
      </c>
      <c r="M262" s="27">
        <v>3.4</v>
      </c>
      <c r="N262" s="27">
        <v>2.2000000000000002</v>
      </c>
      <c r="O262" s="27">
        <v>2.5</v>
      </c>
      <c r="P262" s="27">
        <v>3.3</v>
      </c>
      <c r="Q262" s="27"/>
      <c r="R262" s="27"/>
      <c r="S262" s="27"/>
    </row>
    <row r="263" spans="1:21" x14ac:dyDescent="0.3">
      <c r="A263" s="20">
        <v>260</v>
      </c>
      <c r="B263" s="5" t="s">
        <v>212</v>
      </c>
      <c r="C263" s="4">
        <v>11.6</v>
      </c>
      <c r="D263" s="27">
        <v>13.3</v>
      </c>
      <c r="E263" s="27">
        <v>12.4</v>
      </c>
      <c r="F263" s="27">
        <v>9.9</v>
      </c>
      <c r="G263" s="27">
        <v>10.3</v>
      </c>
      <c r="H263" s="27">
        <v>9.1999999999999993</v>
      </c>
      <c r="I263" s="27">
        <v>8.8000000000000007</v>
      </c>
      <c r="J263" s="27">
        <v>8.1999999999999993</v>
      </c>
      <c r="K263" s="27">
        <v>5.4</v>
      </c>
      <c r="L263" s="27">
        <v>7.1</v>
      </c>
      <c r="M263" s="27">
        <v>7.3</v>
      </c>
      <c r="N263" s="27">
        <v>4.8</v>
      </c>
      <c r="O263" s="27">
        <v>4.5999999999999996</v>
      </c>
      <c r="P263" s="27">
        <v>4.2</v>
      </c>
      <c r="Q263" s="27"/>
      <c r="R263" s="27"/>
      <c r="S263" s="27"/>
    </row>
    <row r="264" spans="1:21" x14ac:dyDescent="0.3">
      <c r="A264" s="20">
        <v>261</v>
      </c>
      <c r="B264" s="5" t="s">
        <v>373</v>
      </c>
      <c r="C264" s="4">
        <v>2.9</v>
      </c>
      <c r="D264" s="27">
        <v>2.9</v>
      </c>
      <c r="E264" s="27">
        <v>2.6</v>
      </c>
      <c r="F264" s="27">
        <v>3.3</v>
      </c>
      <c r="G264" s="27">
        <v>3.1</v>
      </c>
      <c r="H264" s="27">
        <v>4.4000000000000004</v>
      </c>
      <c r="I264" s="27">
        <v>3.8</v>
      </c>
      <c r="J264" s="27">
        <v>3.8</v>
      </c>
      <c r="K264" s="27">
        <v>2.2000000000000002</v>
      </c>
      <c r="L264" s="27">
        <v>2.5</v>
      </c>
      <c r="M264" s="27">
        <v>3.7</v>
      </c>
      <c r="N264" s="27">
        <v>2.2999999999999998</v>
      </c>
      <c r="O264" s="27">
        <v>2.1</v>
      </c>
      <c r="P264" s="27">
        <v>2.2000000000000002</v>
      </c>
      <c r="Q264" s="27"/>
      <c r="R264" s="27"/>
      <c r="S264" s="27"/>
    </row>
    <row r="265" spans="1:21" x14ac:dyDescent="0.3">
      <c r="A265" s="20">
        <v>262</v>
      </c>
      <c r="B265" s="5" t="s">
        <v>374</v>
      </c>
      <c r="C265" s="4">
        <v>3.5</v>
      </c>
      <c r="D265" s="27">
        <v>3.4</v>
      </c>
      <c r="E265" s="27">
        <v>4.3</v>
      </c>
      <c r="F265" s="27">
        <v>4.3</v>
      </c>
      <c r="G265" s="27">
        <v>5.6</v>
      </c>
      <c r="H265" s="27">
        <v>4.0999999999999996</v>
      </c>
      <c r="I265" s="27">
        <v>4.5999999999999996</v>
      </c>
      <c r="J265" s="27">
        <v>4.5</v>
      </c>
      <c r="K265" s="27">
        <v>4.3</v>
      </c>
      <c r="L265" s="27">
        <v>2.6</v>
      </c>
      <c r="M265" s="27">
        <v>3.2</v>
      </c>
      <c r="N265" s="27">
        <v>2.2000000000000002</v>
      </c>
      <c r="O265" s="27">
        <v>2.2999999999999998</v>
      </c>
      <c r="P265" s="27">
        <v>3.1</v>
      </c>
      <c r="Q265" s="27"/>
      <c r="R265" s="27"/>
      <c r="S265" s="27"/>
    </row>
    <row r="266" spans="1:21" x14ac:dyDescent="0.3">
      <c r="A266" s="20">
        <v>263</v>
      </c>
      <c r="B266" s="5" t="s">
        <v>213</v>
      </c>
      <c r="C266" s="4">
        <v>4</v>
      </c>
      <c r="D266" s="27">
        <v>3.8</v>
      </c>
      <c r="E266" s="27">
        <v>4.2</v>
      </c>
      <c r="F266" s="27">
        <v>5.5</v>
      </c>
      <c r="G266" s="27">
        <v>5.5</v>
      </c>
      <c r="H266" s="27">
        <v>5.2</v>
      </c>
      <c r="I266" s="27">
        <v>4.7</v>
      </c>
      <c r="J266" s="27">
        <v>4.5999999999999996</v>
      </c>
      <c r="K266" s="27">
        <v>3.6</v>
      </c>
      <c r="L266" s="27">
        <v>4.5999999999999996</v>
      </c>
      <c r="M266" s="27">
        <v>5.5</v>
      </c>
      <c r="N266" s="27">
        <v>3.5</v>
      </c>
      <c r="O266" s="27">
        <v>3.7</v>
      </c>
      <c r="P266" s="27">
        <v>3.9</v>
      </c>
      <c r="Q266" s="27"/>
      <c r="R266" s="27"/>
      <c r="S266" s="27"/>
    </row>
    <row r="267" spans="1:21" x14ac:dyDescent="0.3">
      <c r="A267" s="20">
        <v>264</v>
      </c>
      <c r="B267" s="5" t="s">
        <v>375</v>
      </c>
      <c r="C267" s="4">
        <v>3.9</v>
      </c>
      <c r="D267" s="27">
        <v>3</v>
      </c>
      <c r="E267" s="27">
        <v>2</v>
      </c>
      <c r="F267" s="27">
        <v>2.9</v>
      </c>
      <c r="G267" s="27">
        <v>3.1</v>
      </c>
      <c r="H267" s="27">
        <v>2.2000000000000002</v>
      </c>
      <c r="I267" s="27">
        <v>3.4</v>
      </c>
      <c r="J267" s="27">
        <v>2.7</v>
      </c>
      <c r="K267" s="27">
        <v>2.2999999999999998</v>
      </c>
      <c r="L267" s="27">
        <v>3.4</v>
      </c>
      <c r="M267" s="27">
        <v>3.1</v>
      </c>
      <c r="N267" s="27">
        <v>1.5</v>
      </c>
      <c r="O267" s="27">
        <v>1.1000000000000001</v>
      </c>
      <c r="P267" s="27">
        <v>0.9</v>
      </c>
      <c r="Q267" s="27"/>
      <c r="R267" s="27"/>
      <c r="S267" s="27"/>
    </row>
    <row r="268" spans="1:21" x14ac:dyDescent="0.3">
      <c r="A268" s="20">
        <v>265</v>
      </c>
      <c r="B268" s="5" t="s">
        <v>376</v>
      </c>
      <c r="C268" s="4">
        <v>5.8</v>
      </c>
      <c r="D268" s="27">
        <v>5.8</v>
      </c>
      <c r="E268" s="27">
        <v>8.4</v>
      </c>
      <c r="F268" s="27">
        <v>7.7</v>
      </c>
      <c r="G268" s="27">
        <v>7.2</v>
      </c>
      <c r="H268" s="27">
        <v>7.9</v>
      </c>
      <c r="I268" s="27">
        <v>5.0999999999999996</v>
      </c>
      <c r="J268" s="27">
        <v>8.4</v>
      </c>
      <c r="K268" s="27">
        <v>4.5999999999999996</v>
      </c>
      <c r="L268" s="27">
        <v>6.1</v>
      </c>
      <c r="M268" s="27">
        <v>5.3</v>
      </c>
      <c r="N268" s="27">
        <v>5.7</v>
      </c>
      <c r="O268" s="27">
        <v>5.2</v>
      </c>
      <c r="P268" s="27">
        <v>4</v>
      </c>
      <c r="Q268" s="27"/>
      <c r="R268" s="27"/>
      <c r="S268" s="27"/>
    </row>
    <row r="269" spans="1:21" x14ac:dyDescent="0.3">
      <c r="A269" s="20">
        <v>266</v>
      </c>
      <c r="B269" s="5" t="s">
        <v>377</v>
      </c>
      <c r="C269" s="4">
        <v>4.5999999999999996</v>
      </c>
      <c r="D269" s="27">
        <v>5.0999999999999996</v>
      </c>
      <c r="E269" s="27">
        <v>4.2</v>
      </c>
      <c r="F269" s="27">
        <v>4</v>
      </c>
      <c r="G269" s="27">
        <v>3.9</v>
      </c>
      <c r="H269" s="27">
        <v>6.9</v>
      </c>
      <c r="I269" s="27">
        <v>6.3</v>
      </c>
      <c r="J269" s="27">
        <v>6</v>
      </c>
      <c r="K269" s="27">
        <v>3.4</v>
      </c>
      <c r="L269" s="27">
        <v>4.4000000000000004</v>
      </c>
      <c r="M269" s="27">
        <v>6</v>
      </c>
      <c r="N269" s="27">
        <v>4.5999999999999996</v>
      </c>
      <c r="O269" s="27">
        <v>4.3</v>
      </c>
      <c r="P269" s="27">
        <v>4.2</v>
      </c>
      <c r="Q269" s="27"/>
      <c r="R269" s="27"/>
      <c r="S269" s="27"/>
    </row>
    <row r="270" spans="1:21" x14ac:dyDescent="0.3">
      <c r="A270" s="20">
        <v>267</v>
      </c>
      <c r="B270" s="5" t="s">
        <v>378</v>
      </c>
      <c r="C270" s="4">
        <v>2.8</v>
      </c>
      <c r="D270" s="27">
        <v>2.6</v>
      </c>
      <c r="E270" s="27">
        <v>3.6</v>
      </c>
      <c r="F270" s="27">
        <v>3</v>
      </c>
      <c r="G270" s="27">
        <v>3.7</v>
      </c>
      <c r="H270" s="27">
        <v>2.8</v>
      </c>
      <c r="I270" s="27">
        <v>2.8</v>
      </c>
      <c r="J270" s="27">
        <v>2.6</v>
      </c>
      <c r="K270" s="27">
        <v>2.2000000000000002</v>
      </c>
      <c r="L270" s="27">
        <v>1.6</v>
      </c>
      <c r="M270" s="27">
        <v>2.5</v>
      </c>
      <c r="N270" s="27">
        <v>1.2</v>
      </c>
      <c r="O270" s="27">
        <v>1.2</v>
      </c>
      <c r="P270" s="27">
        <v>1.5</v>
      </c>
      <c r="Q270" s="27"/>
      <c r="R270" s="27"/>
      <c r="S270" s="27"/>
    </row>
    <row r="271" spans="1:21" x14ac:dyDescent="0.3">
      <c r="A271" s="20">
        <v>268</v>
      </c>
      <c r="B271" s="5" t="s">
        <v>214</v>
      </c>
      <c r="C271" s="4">
        <v>3.2</v>
      </c>
      <c r="D271" s="27">
        <v>3.4</v>
      </c>
      <c r="E271" s="27">
        <v>3.6</v>
      </c>
      <c r="F271" s="27">
        <v>3.9</v>
      </c>
      <c r="G271" s="27">
        <v>4.4000000000000004</v>
      </c>
      <c r="H271" s="27">
        <v>4.5999999999999996</v>
      </c>
      <c r="I271" s="27">
        <v>4</v>
      </c>
      <c r="J271" s="27">
        <v>4</v>
      </c>
      <c r="K271" s="27">
        <v>3.2</v>
      </c>
      <c r="L271" s="27">
        <v>4.7</v>
      </c>
      <c r="M271" s="27">
        <v>4.8</v>
      </c>
      <c r="N271" s="27">
        <v>4.0999999999999996</v>
      </c>
      <c r="O271" s="27">
        <v>3.1</v>
      </c>
      <c r="P271" s="27">
        <v>2.9</v>
      </c>
      <c r="Q271" s="27"/>
      <c r="R271" s="27"/>
      <c r="S271" s="27"/>
    </row>
    <row r="272" spans="1:21" x14ac:dyDescent="0.3">
      <c r="A272" s="20">
        <v>269</v>
      </c>
      <c r="B272" s="5" t="s">
        <v>215</v>
      </c>
      <c r="C272" s="4">
        <v>2.1</v>
      </c>
      <c r="D272" s="27">
        <v>2</v>
      </c>
      <c r="E272" s="27">
        <v>2</v>
      </c>
      <c r="F272" s="27">
        <v>2.4</v>
      </c>
      <c r="G272" s="27">
        <v>2.1</v>
      </c>
      <c r="H272" s="27">
        <v>1.8</v>
      </c>
      <c r="I272" s="27">
        <v>1.9</v>
      </c>
      <c r="J272" s="27">
        <v>1.7</v>
      </c>
      <c r="K272" s="27">
        <v>1.6</v>
      </c>
      <c r="L272" s="27">
        <v>1.8</v>
      </c>
      <c r="M272" s="27">
        <v>2.9</v>
      </c>
      <c r="N272" s="27">
        <v>1.4</v>
      </c>
      <c r="O272" s="27">
        <v>1.1000000000000001</v>
      </c>
      <c r="P272" s="27">
        <v>1.7</v>
      </c>
      <c r="Q272" s="27"/>
      <c r="R272" s="27"/>
      <c r="S272" s="27"/>
      <c r="T272" s="33" t="s">
        <v>463</v>
      </c>
      <c r="U272" s="76">
        <v>7</v>
      </c>
    </row>
    <row r="273" spans="1:19" x14ac:dyDescent="0.3">
      <c r="A273" s="20">
        <v>270</v>
      </c>
      <c r="B273" s="5" t="s">
        <v>216</v>
      </c>
      <c r="C273" s="4">
        <v>2.1</v>
      </c>
      <c r="D273" s="27">
        <v>1.8</v>
      </c>
      <c r="E273" s="27">
        <v>1.9</v>
      </c>
      <c r="F273" s="27">
        <v>3</v>
      </c>
      <c r="G273" s="27">
        <v>2.1</v>
      </c>
      <c r="H273" s="27">
        <v>1.8</v>
      </c>
      <c r="I273" s="27">
        <v>1.7</v>
      </c>
      <c r="J273" s="27">
        <v>1</v>
      </c>
      <c r="K273" s="27">
        <v>1.2</v>
      </c>
      <c r="L273" s="27">
        <v>2.2999999999999998</v>
      </c>
      <c r="M273" s="27">
        <v>3.1</v>
      </c>
      <c r="N273" s="27">
        <v>1.4</v>
      </c>
      <c r="O273" s="27">
        <v>1.1000000000000001</v>
      </c>
      <c r="P273" s="27">
        <v>1.1000000000000001</v>
      </c>
      <c r="Q273" s="27"/>
      <c r="R273" s="27"/>
      <c r="S273" s="27"/>
    </row>
    <row r="274" spans="1:19" x14ac:dyDescent="0.3">
      <c r="A274" s="20">
        <v>271</v>
      </c>
      <c r="B274" s="5" t="s">
        <v>379</v>
      </c>
      <c r="C274" s="4">
        <v>4</v>
      </c>
      <c r="D274" s="27">
        <v>4</v>
      </c>
      <c r="E274" s="27">
        <v>3.5</v>
      </c>
      <c r="F274" s="27">
        <v>4.3</v>
      </c>
      <c r="G274" s="27">
        <v>3.9</v>
      </c>
      <c r="H274" s="27">
        <v>5.9</v>
      </c>
      <c r="I274" s="27">
        <v>5.3</v>
      </c>
      <c r="J274" s="27">
        <v>5.2</v>
      </c>
      <c r="K274" s="27">
        <v>3</v>
      </c>
      <c r="L274" s="27">
        <v>3.5</v>
      </c>
      <c r="M274" s="27">
        <v>4.8</v>
      </c>
      <c r="N274" s="27">
        <v>3.4</v>
      </c>
      <c r="O274" s="27">
        <v>3</v>
      </c>
      <c r="P274" s="27">
        <v>2.8</v>
      </c>
      <c r="Q274" s="27"/>
      <c r="R274" s="27"/>
      <c r="S274" s="27"/>
    </row>
    <row r="275" spans="1:19" x14ac:dyDescent="0.3">
      <c r="A275" s="20">
        <v>272</v>
      </c>
      <c r="B275" s="5" t="s">
        <v>380</v>
      </c>
      <c r="C275" s="4">
        <v>2.2000000000000002</v>
      </c>
      <c r="D275" s="27">
        <v>2.2999999999999998</v>
      </c>
      <c r="E275" s="27">
        <v>2.9</v>
      </c>
      <c r="F275" s="27">
        <v>2.6</v>
      </c>
      <c r="G275" s="27">
        <v>2.5</v>
      </c>
      <c r="H275" s="27">
        <v>2.4</v>
      </c>
      <c r="I275" s="27">
        <v>1.4</v>
      </c>
      <c r="J275" s="27">
        <v>2.2999999999999998</v>
      </c>
      <c r="K275" s="27">
        <v>1.1000000000000001</v>
      </c>
      <c r="L275" s="27">
        <v>1.9</v>
      </c>
      <c r="M275" s="27">
        <v>2.1</v>
      </c>
      <c r="N275" s="27">
        <v>1.4</v>
      </c>
      <c r="O275" s="27">
        <v>0.9</v>
      </c>
      <c r="P275" s="27">
        <v>0.8</v>
      </c>
      <c r="Q275" s="27"/>
      <c r="R275" s="27"/>
      <c r="S275" s="27"/>
    </row>
    <row r="276" spans="1:19" x14ac:dyDescent="0.3">
      <c r="A276" s="20">
        <v>273</v>
      </c>
      <c r="B276" s="5" t="s">
        <v>217</v>
      </c>
      <c r="C276" s="4">
        <v>2.5</v>
      </c>
      <c r="D276" s="27">
        <v>2.9</v>
      </c>
      <c r="E276" s="27">
        <v>3.6</v>
      </c>
      <c r="F276" s="27">
        <v>3.2</v>
      </c>
      <c r="G276" s="27">
        <v>3.1</v>
      </c>
      <c r="H276" s="27">
        <v>2.6</v>
      </c>
      <c r="I276" s="27">
        <v>2.5</v>
      </c>
      <c r="J276" s="27">
        <v>2.4</v>
      </c>
      <c r="K276" s="27">
        <v>1.9</v>
      </c>
      <c r="L276" s="27">
        <v>2.9</v>
      </c>
      <c r="M276" s="27">
        <v>3.9</v>
      </c>
      <c r="N276" s="27">
        <v>1.8</v>
      </c>
      <c r="O276" s="27">
        <v>2</v>
      </c>
      <c r="P276" s="27">
        <v>1.7</v>
      </c>
      <c r="Q276" s="27"/>
      <c r="R276" s="27"/>
      <c r="S276" s="27"/>
    </row>
    <row r="277" spans="1:19" x14ac:dyDescent="0.3">
      <c r="A277" s="20">
        <v>274</v>
      </c>
      <c r="B277" s="5" t="s">
        <v>218</v>
      </c>
      <c r="C277" s="4">
        <v>2.4</v>
      </c>
      <c r="D277" s="27">
        <v>2.9</v>
      </c>
      <c r="E277" s="27">
        <v>3.9</v>
      </c>
      <c r="F277" s="27">
        <v>3.5</v>
      </c>
      <c r="G277" s="27">
        <v>3.5</v>
      </c>
      <c r="H277" s="27">
        <v>2.9</v>
      </c>
      <c r="I277" s="27">
        <v>2.9</v>
      </c>
      <c r="J277" s="27">
        <v>2.5</v>
      </c>
      <c r="K277" s="27">
        <v>2.4</v>
      </c>
      <c r="L277" s="27">
        <v>3.4</v>
      </c>
      <c r="M277" s="27">
        <v>4.4000000000000004</v>
      </c>
      <c r="N277" s="27">
        <v>2.1</v>
      </c>
      <c r="O277" s="27">
        <v>2.2999999999999998</v>
      </c>
      <c r="P277" s="27">
        <v>2</v>
      </c>
      <c r="Q277" s="27"/>
      <c r="R277" s="27"/>
      <c r="S277" s="27"/>
    </row>
    <row r="278" spans="1:19" x14ac:dyDescent="0.3">
      <c r="A278" s="20">
        <v>275</v>
      </c>
      <c r="B278" s="5" t="s">
        <v>559</v>
      </c>
      <c r="C278" s="4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4</v>
      </c>
      <c r="Q278" s="27"/>
      <c r="R278" s="27"/>
      <c r="S278" s="27"/>
    </row>
    <row r="279" spans="1:19" x14ac:dyDescent="0.3">
      <c r="A279" s="20">
        <v>276</v>
      </c>
      <c r="B279" s="5" t="s">
        <v>381</v>
      </c>
      <c r="C279" s="4">
        <v>3.6</v>
      </c>
      <c r="D279" s="27">
        <v>3.1</v>
      </c>
      <c r="E279" s="27">
        <v>4.2</v>
      </c>
      <c r="F279" s="27">
        <v>3.4</v>
      </c>
      <c r="G279" s="27">
        <v>3.9</v>
      </c>
      <c r="H279" s="27">
        <v>3.2</v>
      </c>
      <c r="I279" s="27">
        <v>2.8</v>
      </c>
      <c r="J279" s="27">
        <v>2</v>
      </c>
      <c r="K279" s="27">
        <v>1.8</v>
      </c>
      <c r="L279" s="27">
        <v>2.1</v>
      </c>
      <c r="M279" s="27">
        <v>2.8</v>
      </c>
      <c r="N279" s="27">
        <v>1.5</v>
      </c>
      <c r="O279" s="27">
        <v>1.6</v>
      </c>
      <c r="P279" s="27">
        <v>1.7</v>
      </c>
      <c r="Q279" s="27"/>
      <c r="R279" s="27"/>
      <c r="S279" s="27"/>
    </row>
    <row r="280" spans="1:19" x14ac:dyDescent="0.3">
      <c r="A280" s="20">
        <v>277</v>
      </c>
      <c r="B280" s="5" t="s">
        <v>219</v>
      </c>
      <c r="C280" s="4">
        <v>3.3</v>
      </c>
      <c r="D280" s="27">
        <v>4</v>
      </c>
      <c r="E280" s="27">
        <v>3.7</v>
      </c>
      <c r="F280" s="27">
        <v>3.8</v>
      </c>
      <c r="G280" s="27">
        <v>4.2</v>
      </c>
      <c r="H280" s="27">
        <v>4.5999999999999996</v>
      </c>
      <c r="I280" s="27">
        <v>4.5</v>
      </c>
      <c r="J280" s="27">
        <v>4.3</v>
      </c>
      <c r="K280" s="27">
        <v>3</v>
      </c>
      <c r="L280" s="27">
        <v>3.9</v>
      </c>
      <c r="M280" s="27">
        <v>5.9</v>
      </c>
      <c r="N280" s="27">
        <v>3.2</v>
      </c>
      <c r="O280" s="27">
        <v>4.9000000000000004</v>
      </c>
      <c r="P280" s="27">
        <v>3.1</v>
      </c>
      <c r="Q280" s="27"/>
      <c r="R280" s="27"/>
      <c r="S280" s="27"/>
    </row>
    <row r="281" spans="1:19" x14ac:dyDescent="0.3">
      <c r="A281" s="20">
        <v>278</v>
      </c>
      <c r="B281" s="5" t="s">
        <v>382</v>
      </c>
      <c r="C281" s="4">
        <v>11.5</v>
      </c>
      <c r="D281" s="27">
        <v>9.5</v>
      </c>
      <c r="E281" s="27">
        <v>11.7</v>
      </c>
      <c r="F281" s="27">
        <v>8.1999999999999993</v>
      </c>
      <c r="G281" s="27">
        <v>9.6999999999999993</v>
      </c>
      <c r="H281" s="27">
        <v>11.9</v>
      </c>
      <c r="I281" s="27">
        <v>8.3000000000000007</v>
      </c>
      <c r="J281" s="27">
        <v>8.5</v>
      </c>
      <c r="K281" s="27">
        <v>8.1</v>
      </c>
      <c r="L281" s="27">
        <v>8</v>
      </c>
      <c r="M281" s="27">
        <v>11.4</v>
      </c>
      <c r="N281" s="27">
        <v>8.4</v>
      </c>
      <c r="O281" s="27">
        <v>6.1</v>
      </c>
      <c r="P281" s="27">
        <v>9.9</v>
      </c>
      <c r="Q281" s="27"/>
      <c r="R281" s="27"/>
      <c r="S281" s="27"/>
    </row>
    <row r="282" spans="1:19" x14ac:dyDescent="0.3">
      <c r="A282" s="20">
        <v>279</v>
      </c>
      <c r="B282" s="5" t="s">
        <v>560</v>
      </c>
      <c r="C282" s="4">
        <v>10.5</v>
      </c>
      <c r="D282" s="27">
        <v>8.8000000000000007</v>
      </c>
      <c r="E282" s="27">
        <v>9.6999999999999993</v>
      </c>
      <c r="F282" s="27">
        <v>6.1</v>
      </c>
      <c r="G282" s="27">
        <v>7.8</v>
      </c>
      <c r="H282" s="27">
        <v>11.2</v>
      </c>
      <c r="I282" s="27">
        <v>7.1</v>
      </c>
      <c r="J282" s="27">
        <v>6.5</v>
      </c>
      <c r="K282" s="27">
        <v>6.2</v>
      </c>
      <c r="L282" s="27">
        <v>6.6</v>
      </c>
      <c r="M282" s="27">
        <v>10.5</v>
      </c>
      <c r="N282" s="27">
        <v>6.9</v>
      </c>
      <c r="O282" s="27">
        <v>5.4</v>
      </c>
      <c r="P282" s="27">
        <v>7.8</v>
      </c>
      <c r="Q282" s="27"/>
      <c r="R282" s="27"/>
      <c r="S282" s="27"/>
    </row>
    <row r="283" spans="1:19" x14ac:dyDescent="0.3">
      <c r="A283" s="20">
        <v>280</v>
      </c>
      <c r="B283" s="5" t="s">
        <v>220</v>
      </c>
      <c r="C283" s="4">
        <v>20.5</v>
      </c>
      <c r="D283" s="27">
        <v>18.899999999999999</v>
      </c>
      <c r="E283" s="27">
        <v>16.100000000000001</v>
      </c>
      <c r="F283" s="27">
        <v>23.7</v>
      </c>
      <c r="G283" s="27">
        <v>20.7</v>
      </c>
      <c r="H283" s="27">
        <v>21.1</v>
      </c>
      <c r="I283" s="27">
        <v>25.4</v>
      </c>
      <c r="J283" s="27">
        <v>20.7</v>
      </c>
      <c r="K283" s="27">
        <v>19.100000000000001</v>
      </c>
      <c r="L283" s="27">
        <v>21.7</v>
      </c>
      <c r="M283" s="27">
        <v>25</v>
      </c>
      <c r="N283" s="27">
        <v>19.5</v>
      </c>
      <c r="O283" s="27">
        <v>13.5</v>
      </c>
      <c r="P283" s="27">
        <v>16.100000000000001</v>
      </c>
      <c r="Q283" s="27"/>
      <c r="R283" s="27"/>
      <c r="S283" s="27"/>
    </row>
    <row r="284" spans="1:19" x14ac:dyDescent="0.3">
      <c r="A284" s="20">
        <v>281</v>
      </c>
      <c r="B284" s="5" t="s">
        <v>561</v>
      </c>
      <c r="C284" s="4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>
        <v>3</v>
      </c>
      <c r="Q284" s="27"/>
      <c r="R284" s="27"/>
      <c r="S284" s="27"/>
    </row>
    <row r="285" spans="1:19" x14ac:dyDescent="0.3">
      <c r="A285" s="20">
        <v>282</v>
      </c>
      <c r="B285" s="5" t="s">
        <v>562</v>
      </c>
      <c r="C285" s="4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>
        <v>3.2</v>
      </c>
      <c r="Q285" s="27"/>
      <c r="R285" s="27"/>
      <c r="S285" s="27"/>
    </row>
    <row r="286" spans="1:19" x14ac:dyDescent="0.3">
      <c r="A286" s="20">
        <v>283</v>
      </c>
      <c r="B286" s="5" t="s">
        <v>563</v>
      </c>
      <c r="C286" s="4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>
        <v>5.0999999999999996</v>
      </c>
      <c r="Q286" s="27"/>
      <c r="R286" s="27"/>
      <c r="S286" s="27"/>
    </row>
    <row r="287" spans="1:19" x14ac:dyDescent="0.3">
      <c r="A287" s="20">
        <v>284</v>
      </c>
      <c r="B287" s="5" t="s">
        <v>221</v>
      </c>
      <c r="C287" s="4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>
        <v>12.6</v>
      </c>
      <c r="Q287" s="27"/>
      <c r="R287" s="27"/>
      <c r="S287" s="27"/>
    </row>
    <row r="288" spans="1:19" x14ac:dyDescent="0.3">
      <c r="A288" s="20">
        <v>285</v>
      </c>
      <c r="B288" s="5" t="s">
        <v>564</v>
      </c>
      <c r="C288" s="4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>
        <v>11.1</v>
      </c>
      <c r="Q288" s="27"/>
      <c r="R288" s="27"/>
      <c r="S288" s="27"/>
    </row>
    <row r="289" spans="1:19" x14ac:dyDescent="0.3">
      <c r="A289" s="20">
        <v>286</v>
      </c>
      <c r="B289" s="5" t="s">
        <v>222</v>
      </c>
      <c r="C289" s="4">
        <v>5.8</v>
      </c>
      <c r="D289" s="27">
        <v>8.1999999999999993</v>
      </c>
      <c r="E289" s="27">
        <v>8.9</v>
      </c>
      <c r="F289" s="27">
        <v>8.5</v>
      </c>
      <c r="G289" s="27">
        <v>10</v>
      </c>
      <c r="H289" s="27">
        <v>10.199999999999999</v>
      </c>
      <c r="I289" s="27">
        <v>11.4</v>
      </c>
      <c r="J289" s="27">
        <v>8.6999999999999993</v>
      </c>
      <c r="K289" s="27">
        <v>6.6</v>
      </c>
      <c r="L289" s="27">
        <v>11.3</v>
      </c>
      <c r="M289" s="27">
        <v>11.4</v>
      </c>
      <c r="N289" s="27">
        <v>7.8</v>
      </c>
      <c r="O289" s="27">
        <v>8.1</v>
      </c>
      <c r="P289" s="27">
        <v>7.3</v>
      </c>
      <c r="Q289" s="27"/>
      <c r="R289" s="27"/>
      <c r="S289" s="27"/>
    </row>
    <row r="290" spans="1:19" x14ac:dyDescent="0.3">
      <c r="A290" s="20">
        <v>287</v>
      </c>
      <c r="B290" s="5" t="s">
        <v>223</v>
      </c>
      <c r="C290" s="4">
        <v>4.0999999999999996</v>
      </c>
      <c r="D290" s="27">
        <v>5.0999999999999996</v>
      </c>
      <c r="E290" s="27">
        <v>6.7</v>
      </c>
      <c r="F290" s="27">
        <v>5.7</v>
      </c>
      <c r="G290" s="27">
        <v>6.1</v>
      </c>
      <c r="H290" s="27">
        <v>4.9000000000000004</v>
      </c>
      <c r="I290" s="27">
        <v>5.0999999999999996</v>
      </c>
      <c r="J290" s="27">
        <v>5.0999999999999996</v>
      </c>
      <c r="K290" s="27">
        <v>4.0999999999999996</v>
      </c>
      <c r="L290" s="27">
        <v>5.4</v>
      </c>
      <c r="M290" s="27">
        <v>6.1</v>
      </c>
      <c r="N290" s="27">
        <v>2.7</v>
      </c>
      <c r="O290" s="27">
        <v>3.4</v>
      </c>
      <c r="P290" s="27">
        <v>3</v>
      </c>
      <c r="Q290" s="27"/>
      <c r="R290" s="27"/>
      <c r="S290" s="27"/>
    </row>
    <row r="291" spans="1:19" x14ac:dyDescent="0.3">
      <c r="A291" s="20">
        <v>288</v>
      </c>
      <c r="B291" s="5" t="s">
        <v>383</v>
      </c>
      <c r="C291" s="4">
        <v>6.3</v>
      </c>
      <c r="D291" s="27">
        <v>5.7</v>
      </c>
      <c r="E291" s="27">
        <v>5.5</v>
      </c>
      <c r="F291" s="27">
        <v>6.1</v>
      </c>
      <c r="G291" s="27">
        <v>7.8</v>
      </c>
      <c r="H291" s="27">
        <v>7.1</v>
      </c>
      <c r="I291" s="27">
        <v>6.3</v>
      </c>
      <c r="J291" s="27">
        <v>4.7</v>
      </c>
      <c r="K291" s="27">
        <v>4.9000000000000004</v>
      </c>
      <c r="L291" s="27">
        <v>3.9</v>
      </c>
      <c r="M291" s="27">
        <v>3.2</v>
      </c>
      <c r="N291" s="27">
        <v>3.1</v>
      </c>
      <c r="O291" s="27">
        <v>4.3</v>
      </c>
      <c r="P291" s="27">
        <v>4.0999999999999996</v>
      </c>
      <c r="Q291" s="27"/>
      <c r="R291" s="27"/>
      <c r="S291" s="27"/>
    </row>
    <row r="292" spans="1:19" x14ac:dyDescent="0.3">
      <c r="A292" s="20">
        <v>289</v>
      </c>
      <c r="B292" s="5" t="s">
        <v>565</v>
      </c>
      <c r="C292" s="4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>
        <v>4.8</v>
      </c>
      <c r="Q292" s="27"/>
      <c r="R292" s="27"/>
      <c r="S292" s="27"/>
    </row>
    <row r="293" spans="1:19" x14ac:dyDescent="0.3">
      <c r="A293" s="20">
        <v>290</v>
      </c>
      <c r="B293" s="5" t="s">
        <v>566</v>
      </c>
      <c r="C293" s="4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>
        <v>4</v>
      </c>
      <c r="Q293" s="27"/>
      <c r="R293" s="27"/>
      <c r="S293" s="27"/>
    </row>
    <row r="294" spans="1:19" x14ac:dyDescent="0.3">
      <c r="A294" s="20">
        <v>291</v>
      </c>
      <c r="B294" s="5" t="s">
        <v>567</v>
      </c>
      <c r="C294" s="4"/>
      <c r="D294" s="27"/>
      <c r="E294" s="27"/>
      <c r="F294" s="27"/>
      <c r="G294" s="27"/>
      <c r="H294" s="27"/>
      <c r="I294" s="27"/>
      <c r="J294" s="27"/>
      <c r="K294" s="27"/>
      <c r="L294" s="27">
        <v>4.5999999999999996</v>
      </c>
      <c r="M294" s="27">
        <v>7.2</v>
      </c>
      <c r="N294" s="27">
        <v>5.0999999999999996</v>
      </c>
      <c r="O294" s="27">
        <v>4</v>
      </c>
      <c r="P294" s="27">
        <v>5.4</v>
      </c>
      <c r="Q294" s="27"/>
      <c r="R294" s="27"/>
      <c r="S294" s="27"/>
    </row>
    <row r="295" spans="1:19" x14ac:dyDescent="0.3">
      <c r="A295" s="20">
        <v>292</v>
      </c>
      <c r="B295" s="5" t="s">
        <v>568</v>
      </c>
      <c r="C295" s="4"/>
      <c r="D295" s="27"/>
      <c r="E295" s="27"/>
      <c r="F295" s="27"/>
      <c r="G295" s="27"/>
      <c r="H295" s="27"/>
      <c r="I295" s="27"/>
      <c r="J295" s="27"/>
      <c r="K295" s="27"/>
      <c r="L295" s="27">
        <v>6.5</v>
      </c>
      <c r="M295" s="27">
        <v>5.0999999999999996</v>
      </c>
      <c r="N295" s="27">
        <v>5.7</v>
      </c>
      <c r="O295" s="27">
        <v>6.7</v>
      </c>
      <c r="P295" s="27">
        <v>6.2</v>
      </c>
      <c r="Q295" s="27"/>
      <c r="R295" s="27"/>
      <c r="S295" s="27"/>
    </row>
    <row r="296" spans="1:19" x14ac:dyDescent="0.3">
      <c r="A296" s="20">
        <v>293</v>
      </c>
      <c r="B296" s="5" t="s">
        <v>569</v>
      </c>
      <c r="C296" s="4"/>
      <c r="D296" s="27"/>
      <c r="E296" s="27"/>
      <c r="F296" s="27"/>
      <c r="G296" s="27"/>
      <c r="H296" s="27"/>
      <c r="I296" s="27"/>
      <c r="J296" s="27"/>
      <c r="K296" s="27"/>
      <c r="L296" s="27">
        <v>3.8</v>
      </c>
      <c r="M296" s="27">
        <v>3.3</v>
      </c>
      <c r="N296" s="27">
        <v>3.4</v>
      </c>
      <c r="O296" s="27">
        <v>4.3</v>
      </c>
      <c r="P296" s="27">
        <v>3.6</v>
      </c>
      <c r="Q296" s="27"/>
      <c r="R296" s="27"/>
      <c r="S296" s="27"/>
    </row>
    <row r="297" spans="1:19" x14ac:dyDescent="0.3">
      <c r="A297" s="20">
        <v>294</v>
      </c>
      <c r="B297" s="5" t="s">
        <v>570</v>
      </c>
      <c r="C297" s="4">
        <v>3</v>
      </c>
      <c r="D297" s="27">
        <v>2.7</v>
      </c>
      <c r="E297" s="27">
        <v>2.4</v>
      </c>
      <c r="F297" s="27">
        <v>3</v>
      </c>
      <c r="G297" s="27">
        <v>3.5</v>
      </c>
      <c r="H297" s="27">
        <v>4.0999999999999996</v>
      </c>
      <c r="I297" s="27">
        <v>3.3</v>
      </c>
      <c r="J297" s="27">
        <v>2.2000000000000002</v>
      </c>
      <c r="K297" s="27">
        <v>2.1</v>
      </c>
      <c r="L297" s="27">
        <v>2.2000000000000002</v>
      </c>
      <c r="M297" s="27">
        <v>2</v>
      </c>
      <c r="N297" s="27">
        <v>2.4</v>
      </c>
      <c r="O297" s="27">
        <v>3.1</v>
      </c>
      <c r="P297" s="27">
        <v>2.6</v>
      </c>
      <c r="Q297" s="27"/>
      <c r="R297" s="27"/>
      <c r="S297" s="27"/>
    </row>
    <row r="298" spans="1:19" x14ac:dyDescent="0.3">
      <c r="A298" s="20">
        <v>295</v>
      </c>
      <c r="B298" s="5" t="s">
        <v>224</v>
      </c>
      <c r="C298" s="4">
        <v>3.5</v>
      </c>
      <c r="D298" s="27">
        <v>4.9000000000000004</v>
      </c>
      <c r="E298" s="27">
        <v>4.9000000000000004</v>
      </c>
      <c r="F298" s="27">
        <v>6.4</v>
      </c>
      <c r="G298" s="27">
        <v>6.7</v>
      </c>
      <c r="H298" s="27">
        <v>5.0999999999999996</v>
      </c>
      <c r="I298" s="27">
        <v>6.2</v>
      </c>
      <c r="J298" s="27">
        <v>5.2</v>
      </c>
      <c r="K298" s="27">
        <v>4.5</v>
      </c>
      <c r="L298" s="27">
        <v>5.3</v>
      </c>
      <c r="M298" s="27">
        <v>7.9</v>
      </c>
      <c r="N298" s="27">
        <v>4.5</v>
      </c>
      <c r="O298" s="27">
        <v>3.8</v>
      </c>
      <c r="P298" s="27">
        <v>4.2</v>
      </c>
      <c r="Q298" s="27"/>
      <c r="R298" s="27"/>
      <c r="S298" s="27"/>
    </row>
    <row r="299" spans="1:19" x14ac:dyDescent="0.3">
      <c r="A299" s="20">
        <v>296</v>
      </c>
      <c r="B299" s="5" t="s">
        <v>225</v>
      </c>
      <c r="C299" s="4">
        <v>5</v>
      </c>
      <c r="D299" s="27">
        <v>6.5</v>
      </c>
      <c r="E299" s="27">
        <v>6.5</v>
      </c>
      <c r="F299" s="27">
        <v>8</v>
      </c>
      <c r="G299" s="27">
        <v>8.1</v>
      </c>
      <c r="H299" s="27">
        <v>6.5</v>
      </c>
      <c r="I299" s="27">
        <v>7.5</v>
      </c>
      <c r="J299" s="27">
        <v>6</v>
      </c>
      <c r="K299" s="27">
        <v>5.9</v>
      </c>
      <c r="L299" s="27">
        <v>6.4</v>
      </c>
      <c r="M299" s="27">
        <v>9</v>
      </c>
      <c r="N299" s="27">
        <v>5.5</v>
      </c>
      <c r="O299" s="27">
        <v>4.3</v>
      </c>
      <c r="P299" s="27">
        <v>5.2</v>
      </c>
      <c r="Q299" s="27"/>
      <c r="R299" s="27"/>
      <c r="S299" s="27"/>
    </row>
    <row r="300" spans="1:19" x14ac:dyDescent="0.3">
      <c r="A300" s="20">
        <v>297</v>
      </c>
      <c r="B300" s="5" t="s">
        <v>226</v>
      </c>
      <c r="C300" s="4">
        <v>3.3</v>
      </c>
      <c r="D300" s="27">
        <v>3.3</v>
      </c>
      <c r="E300" s="27">
        <v>3.3</v>
      </c>
      <c r="F300" s="27">
        <v>4.3</v>
      </c>
      <c r="G300" s="27">
        <v>3.7</v>
      </c>
      <c r="H300" s="27">
        <v>3.4</v>
      </c>
      <c r="I300" s="27">
        <v>3.1</v>
      </c>
      <c r="J300" s="27">
        <v>2.8</v>
      </c>
      <c r="K300" s="27">
        <v>2.5</v>
      </c>
      <c r="L300" s="27">
        <v>2.7</v>
      </c>
      <c r="M300" s="27">
        <v>4.2</v>
      </c>
      <c r="N300" s="27">
        <v>2.4</v>
      </c>
      <c r="O300" s="27">
        <v>2.1</v>
      </c>
      <c r="P300" s="27">
        <v>2.6</v>
      </c>
      <c r="Q300" s="27"/>
      <c r="R300" s="27"/>
      <c r="S300" s="27"/>
    </row>
    <row r="301" spans="1:19" x14ac:dyDescent="0.3">
      <c r="A301" s="20">
        <v>298</v>
      </c>
      <c r="B301" s="5" t="s">
        <v>384</v>
      </c>
      <c r="C301" s="4">
        <v>9.1</v>
      </c>
      <c r="D301" s="27">
        <v>9.5</v>
      </c>
      <c r="E301" s="27">
        <v>8.8000000000000007</v>
      </c>
      <c r="F301" s="27">
        <v>10.199999999999999</v>
      </c>
      <c r="G301" s="27">
        <v>9.1</v>
      </c>
      <c r="H301" s="27">
        <v>14</v>
      </c>
      <c r="I301" s="27">
        <v>12.8</v>
      </c>
      <c r="J301" s="27">
        <v>12.8</v>
      </c>
      <c r="K301" s="27">
        <v>7.6</v>
      </c>
      <c r="L301" s="27">
        <v>7.9</v>
      </c>
      <c r="M301" s="27">
        <v>10.6</v>
      </c>
      <c r="N301" s="27">
        <v>8.3000000000000007</v>
      </c>
      <c r="O301" s="27">
        <v>7.2</v>
      </c>
      <c r="P301" s="27">
        <v>7</v>
      </c>
      <c r="Q301" s="27"/>
      <c r="R301" s="27"/>
      <c r="S301" s="27"/>
    </row>
    <row r="302" spans="1:19" x14ac:dyDescent="0.3">
      <c r="A302" s="20">
        <v>299</v>
      </c>
      <c r="B302" s="5" t="s">
        <v>385</v>
      </c>
      <c r="C302" s="4">
        <v>5.5</v>
      </c>
      <c r="D302" s="27">
        <v>4.3</v>
      </c>
      <c r="E302" s="27">
        <v>3.6</v>
      </c>
      <c r="F302" s="27">
        <v>6</v>
      </c>
      <c r="G302" s="27">
        <v>5.7</v>
      </c>
      <c r="H302" s="27">
        <v>3.6</v>
      </c>
      <c r="I302" s="27">
        <v>5.4</v>
      </c>
      <c r="J302" s="27">
        <v>4</v>
      </c>
      <c r="K302" s="27">
        <v>2.8</v>
      </c>
      <c r="L302" s="27">
        <v>4.0999999999999996</v>
      </c>
      <c r="M302" s="27">
        <v>4.5999999999999996</v>
      </c>
      <c r="N302" s="27">
        <v>1.8</v>
      </c>
      <c r="O302" s="27">
        <v>1.2</v>
      </c>
      <c r="P302" s="27">
        <v>1.1000000000000001</v>
      </c>
      <c r="Q302" s="27"/>
      <c r="R302" s="27"/>
      <c r="S302" s="27"/>
    </row>
    <row r="303" spans="1:19" x14ac:dyDescent="0.3">
      <c r="A303" s="20">
        <v>300</v>
      </c>
      <c r="B303" s="5" t="s">
        <v>227</v>
      </c>
      <c r="C303" s="4">
        <v>3.1</v>
      </c>
      <c r="D303" s="27">
        <v>3.4</v>
      </c>
      <c r="E303" s="27">
        <v>4</v>
      </c>
      <c r="F303" s="27">
        <v>5.5</v>
      </c>
      <c r="G303" s="27">
        <v>4.9000000000000004</v>
      </c>
      <c r="H303" s="27">
        <v>3.8</v>
      </c>
      <c r="I303" s="27">
        <v>3.7</v>
      </c>
      <c r="J303" s="27">
        <v>3.5</v>
      </c>
      <c r="K303" s="27">
        <v>2.7</v>
      </c>
      <c r="L303" s="27">
        <v>3.3</v>
      </c>
      <c r="M303" s="27">
        <v>4.5999999999999996</v>
      </c>
      <c r="N303" s="27">
        <v>2.8</v>
      </c>
      <c r="O303" s="27">
        <v>1.9</v>
      </c>
      <c r="P303" s="27">
        <v>3</v>
      </c>
      <c r="Q303" s="27"/>
      <c r="R303" s="27"/>
      <c r="S303" s="27"/>
    </row>
    <row r="304" spans="1:19" x14ac:dyDescent="0.3">
      <c r="A304" s="20">
        <v>301</v>
      </c>
      <c r="B304" s="5" t="s">
        <v>228</v>
      </c>
      <c r="C304" s="4">
        <v>3</v>
      </c>
      <c r="D304" s="27">
        <v>3.6</v>
      </c>
      <c r="E304" s="27">
        <v>3.6</v>
      </c>
      <c r="F304" s="27">
        <v>4.5999999999999996</v>
      </c>
      <c r="G304" s="27">
        <v>4.2</v>
      </c>
      <c r="H304" s="27">
        <v>3.3</v>
      </c>
      <c r="I304" s="27">
        <v>4.0999999999999996</v>
      </c>
      <c r="J304" s="27">
        <v>3.1</v>
      </c>
      <c r="K304" s="27">
        <v>2.9</v>
      </c>
      <c r="L304" s="27">
        <v>3.3</v>
      </c>
      <c r="M304" s="27">
        <v>4.4000000000000004</v>
      </c>
      <c r="N304" s="27">
        <v>2.2999999999999998</v>
      </c>
      <c r="O304" s="27">
        <v>2</v>
      </c>
      <c r="P304" s="27">
        <v>2.5</v>
      </c>
      <c r="Q304" s="27"/>
      <c r="R304" s="27"/>
      <c r="S304" s="27"/>
    </row>
    <row r="305" spans="1:19" x14ac:dyDescent="0.3">
      <c r="A305" s="20">
        <v>302</v>
      </c>
      <c r="B305" s="5" t="s">
        <v>229</v>
      </c>
      <c r="C305" s="4">
        <v>2.9</v>
      </c>
      <c r="D305" s="27">
        <v>2.9</v>
      </c>
      <c r="E305" s="27">
        <v>3.1</v>
      </c>
      <c r="F305" s="27">
        <v>3.5</v>
      </c>
      <c r="G305" s="27">
        <v>3.8</v>
      </c>
      <c r="H305" s="27">
        <v>3.7</v>
      </c>
      <c r="I305" s="27">
        <v>3.7</v>
      </c>
      <c r="J305" s="27">
        <v>3.5</v>
      </c>
      <c r="K305" s="27">
        <v>3</v>
      </c>
      <c r="L305" s="27">
        <v>3.3</v>
      </c>
      <c r="M305" s="27">
        <v>4.3</v>
      </c>
      <c r="N305" s="27">
        <v>2.6</v>
      </c>
      <c r="O305" s="27">
        <v>2.1</v>
      </c>
      <c r="P305" s="27">
        <v>2.9</v>
      </c>
      <c r="Q305" s="27"/>
      <c r="R305" s="27"/>
      <c r="S305" s="27"/>
    </row>
    <row r="306" spans="1:19" x14ac:dyDescent="0.3">
      <c r="A306" s="20">
        <v>303</v>
      </c>
      <c r="B306" s="5" t="s">
        <v>230</v>
      </c>
      <c r="C306" s="4">
        <v>2.5</v>
      </c>
      <c r="D306" s="27">
        <v>3.2</v>
      </c>
      <c r="E306" s="27">
        <v>3.4</v>
      </c>
      <c r="F306" s="27">
        <v>4.7</v>
      </c>
      <c r="G306" s="27">
        <v>5.4</v>
      </c>
      <c r="H306" s="27">
        <v>4.0999999999999996</v>
      </c>
      <c r="I306" s="27">
        <v>4.2</v>
      </c>
      <c r="J306" s="27">
        <v>4.2</v>
      </c>
      <c r="K306" s="27">
        <v>3.8</v>
      </c>
      <c r="L306" s="27">
        <v>3.9</v>
      </c>
      <c r="M306" s="27">
        <v>4.8</v>
      </c>
      <c r="N306" s="27">
        <v>3.4</v>
      </c>
      <c r="O306" s="27">
        <v>2.8</v>
      </c>
      <c r="P306" s="27">
        <v>3.6</v>
      </c>
      <c r="Q306" s="27"/>
      <c r="R306" s="27"/>
      <c r="S306" s="27"/>
    </row>
    <row r="307" spans="1:19" x14ac:dyDescent="0.3">
      <c r="A307" s="20">
        <v>304</v>
      </c>
      <c r="B307" s="5" t="s">
        <v>231</v>
      </c>
      <c r="C307" s="4">
        <v>4</v>
      </c>
      <c r="D307" s="27">
        <v>5.2</v>
      </c>
      <c r="E307" s="27">
        <v>7.5</v>
      </c>
      <c r="F307" s="27">
        <v>7.4</v>
      </c>
      <c r="G307" s="27">
        <v>7.7</v>
      </c>
      <c r="H307" s="27">
        <v>6.7</v>
      </c>
      <c r="I307" s="27">
        <v>6.8</v>
      </c>
      <c r="J307" s="27">
        <v>6.8</v>
      </c>
      <c r="K307" s="27">
        <v>5.3</v>
      </c>
      <c r="L307" s="27">
        <v>6.3</v>
      </c>
      <c r="M307" s="27">
        <v>7.8</v>
      </c>
      <c r="N307" s="27">
        <v>4</v>
      </c>
      <c r="O307" s="27">
        <v>5</v>
      </c>
      <c r="P307" s="27">
        <v>4.8</v>
      </c>
      <c r="Q307" s="27"/>
      <c r="R307" s="27"/>
      <c r="S307" s="27"/>
    </row>
    <row r="308" spans="1:19" x14ac:dyDescent="0.3">
      <c r="A308" s="20">
        <v>305</v>
      </c>
      <c r="B308" s="5" t="s">
        <v>232</v>
      </c>
      <c r="C308" s="4">
        <v>4.3</v>
      </c>
      <c r="D308" s="27">
        <v>4.3</v>
      </c>
      <c r="E308" s="27">
        <v>4.7</v>
      </c>
      <c r="F308" s="27">
        <v>6.3</v>
      </c>
      <c r="G308" s="27">
        <v>5.8</v>
      </c>
      <c r="H308" s="27">
        <v>5.3</v>
      </c>
      <c r="I308" s="27">
        <v>4.9000000000000004</v>
      </c>
      <c r="J308" s="27">
        <v>4.5</v>
      </c>
      <c r="K308" s="27">
        <v>4.4000000000000004</v>
      </c>
      <c r="L308" s="27">
        <v>4.9000000000000004</v>
      </c>
      <c r="M308" s="27">
        <v>5.7</v>
      </c>
      <c r="N308" s="27">
        <v>3.4</v>
      </c>
      <c r="O308" s="27">
        <v>3.4</v>
      </c>
      <c r="P308" s="27">
        <v>4.8</v>
      </c>
      <c r="Q308" s="27"/>
      <c r="R308" s="27"/>
      <c r="S308" s="27"/>
    </row>
    <row r="309" spans="1:19" x14ac:dyDescent="0.3">
      <c r="A309" s="20">
        <v>306</v>
      </c>
      <c r="B309" s="5" t="s">
        <v>386</v>
      </c>
      <c r="C309" s="4">
        <v>10.199999999999999</v>
      </c>
      <c r="D309" s="27">
        <v>9.1</v>
      </c>
      <c r="E309" s="27">
        <v>7.3</v>
      </c>
      <c r="F309" s="27">
        <v>9.1999999999999993</v>
      </c>
      <c r="G309" s="27">
        <v>10</v>
      </c>
      <c r="H309" s="27">
        <v>6.7</v>
      </c>
      <c r="I309" s="27">
        <v>9.6999999999999993</v>
      </c>
      <c r="J309" s="27">
        <v>8.1999999999999993</v>
      </c>
      <c r="K309" s="27">
        <v>6.6</v>
      </c>
      <c r="L309" s="27">
        <v>8.1999999999999993</v>
      </c>
      <c r="M309" s="27">
        <v>7.8</v>
      </c>
      <c r="N309" s="27">
        <v>3.7</v>
      </c>
      <c r="O309" s="27">
        <v>3.2</v>
      </c>
      <c r="P309" s="27">
        <v>2.8</v>
      </c>
      <c r="Q309" s="27"/>
      <c r="R309" s="27"/>
      <c r="S309" s="27"/>
    </row>
    <row r="310" spans="1:19" x14ac:dyDescent="0.3">
      <c r="A310" s="20">
        <v>307</v>
      </c>
      <c r="B310" s="5" t="s">
        <v>233</v>
      </c>
      <c r="C310" s="4">
        <v>4.0999999999999996</v>
      </c>
      <c r="D310" s="27">
        <v>4.5999999999999996</v>
      </c>
      <c r="E310" s="27">
        <v>6</v>
      </c>
      <c r="F310" s="27">
        <v>5.5</v>
      </c>
      <c r="G310" s="27">
        <v>5.3</v>
      </c>
      <c r="H310" s="27">
        <v>4.7</v>
      </c>
      <c r="I310" s="27">
        <v>4.7</v>
      </c>
      <c r="J310" s="27">
        <v>4.5999999999999996</v>
      </c>
      <c r="K310" s="27">
        <v>4.0999999999999996</v>
      </c>
      <c r="L310" s="27">
        <v>5.3</v>
      </c>
      <c r="M310" s="27">
        <v>5.7</v>
      </c>
      <c r="N310" s="27">
        <v>2.6</v>
      </c>
      <c r="O310" s="27">
        <v>3.1</v>
      </c>
      <c r="P310" s="27">
        <v>2.8</v>
      </c>
      <c r="Q310" s="27"/>
      <c r="R310" s="27"/>
      <c r="S310" s="27"/>
    </row>
    <row r="311" spans="1:19" x14ac:dyDescent="0.3">
      <c r="A311" s="20">
        <v>308</v>
      </c>
      <c r="B311" s="5" t="s">
        <v>571</v>
      </c>
      <c r="C311" s="4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>
        <v>2.9</v>
      </c>
      <c r="Q311" s="27"/>
      <c r="R311" s="27"/>
      <c r="S311" s="27"/>
    </row>
    <row r="312" spans="1:19" x14ac:dyDescent="0.3">
      <c r="A312" s="20">
        <v>309</v>
      </c>
      <c r="B312" s="5" t="s">
        <v>572</v>
      </c>
      <c r="C312" s="4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>
        <v>1.9</v>
      </c>
      <c r="Q312" s="27"/>
      <c r="R312" s="27"/>
      <c r="S312" s="27"/>
    </row>
    <row r="313" spans="1:19" x14ac:dyDescent="0.3">
      <c r="A313" s="20">
        <v>310</v>
      </c>
      <c r="B313" s="5" t="s">
        <v>387</v>
      </c>
      <c r="C313" s="4">
        <v>13.9</v>
      </c>
      <c r="D313" s="27">
        <v>12.6</v>
      </c>
      <c r="E313" s="27">
        <v>10.8</v>
      </c>
      <c r="F313" s="27">
        <v>13.1</v>
      </c>
      <c r="G313" s="27">
        <v>12.9</v>
      </c>
      <c r="H313" s="27">
        <v>20.399999999999999</v>
      </c>
      <c r="I313" s="27">
        <v>17.8</v>
      </c>
      <c r="J313" s="27">
        <v>18</v>
      </c>
      <c r="K313" s="27">
        <v>11</v>
      </c>
      <c r="L313" s="27">
        <v>11.5</v>
      </c>
      <c r="M313" s="27">
        <v>15.3</v>
      </c>
      <c r="N313" s="27">
        <v>13.4</v>
      </c>
      <c r="O313" s="27">
        <v>11.7</v>
      </c>
      <c r="P313" s="27">
        <v>13</v>
      </c>
      <c r="Q313" s="27"/>
      <c r="R313" s="27"/>
      <c r="S313" s="27"/>
    </row>
    <row r="314" spans="1:19" x14ac:dyDescent="0.3">
      <c r="A314" s="20">
        <v>311</v>
      </c>
      <c r="B314" s="5" t="s">
        <v>388</v>
      </c>
      <c r="C314" s="4">
        <v>2.9</v>
      </c>
      <c r="D314" s="27">
        <v>3.2</v>
      </c>
      <c r="E314" s="27">
        <v>3.1</v>
      </c>
      <c r="F314" s="27">
        <v>3.6</v>
      </c>
      <c r="G314" s="27">
        <v>3</v>
      </c>
      <c r="H314" s="27">
        <v>4.5</v>
      </c>
      <c r="I314" s="27">
        <v>3.8</v>
      </c>
      <c r="J314" s="27">
        <v>3.8</v>
      </c>
      <c r="K314" s="27">
        <v>2.1</v>
      </c>
      <c r="L314" s="27">
        <v>2.2999999999999998</v>
      </c>
      <c r="M314" s="27">
        <v>3.8</v>
      </c>
      <c r="N314" s="27">
        <v>2.5</v>
      </c>
      <c r="O314" s="27">
        <v>1.9</v>
      </c>
      <c r="P314" s="27">
        <v>2.1</v>
      </c>
      <c r="Q314" s="27"/>
      <c r="R314" s="27"/>
      <c r="S314" s="27"/>
    </row>
    <row r="315" spans="1:19" x14ac:dyDescent="0.3">
      <c r="A315" s="20">
        <v>312</v>
      </c>
      <c r="B315" s="5" t="s">
        <v>234</v>
      </c>
      <c r="C315" s="4">
        <v>3.1</v>
      </c>
      <c r="D315" s="27">
        <v>2.9</v>
      </c>
      <c r="E315" s="27">
        <v>3.3</v>
      </c>
      <c r="F315" s="27">
        <v>4.0999999999999996</v>
      </c>
      <c r="G315" s="27">
        <v>4</v>
      </c>
      <c r="H315" s="27">
        <v>4.0999999999999996</v>
      </c>
      <c r="I315" s="27">
        <v>3.5</v>
      </c>
      <c r="J315" s="27">
        <v>3.3</v>
      </c>
      <c r="K315" s="27">
        <v>2.6</v>
      </c>
      <c r="L315" s="27">
        <v>2.9</v>
      </c>
      <c r="M315" s="27">
        <v>4.5</v>
      </c>
      <c r="N315" s="27">
        <v>2.2999999999999998</v>
      </c>
      <c r="O315" s="27">
        <v>2.4</v>
      </c>
      <c r="P315" s="27">
        <v>2.9</v>
      </c>
      <c r="Q315" s="27"/>
      <c r="R315" s="27"/>
      <c r="S315" s="27"/>
    </row>
    <row r="316" spans="1:19" x14ac:dyDescent="0.3">
      <c r="A316" s="20">
        <v>313</v>
      </c>
      <c r="B316" s="5" t="s">
        <v>235</v>
      </c>
      <c r="C316" s="4">
        <v>1.4</v>
      </c>
      <c r="D316" s="27">
        <v>1.6</v>
      </c>
      <c r="E316" s="27">
        <v>1.7</v>
      </c>
      <c r="F316" s="27">
        <v>2</v>
      </c>
      <c r="G316" s="27">
        <v>2</v>
      </c>
      <c r="H316" s="27">
        <v>1.4</v>
      </c>
      <c r="I316" s="27">
        <v>1.6</v>
      </c>
      <c r="J316" s="27">
        <v>1.5</v>
      </c>
      <c r="K316" s="27">
        <v>1</v>
      </c>
      <c r="L316" s="27">
        <v>1.4</v>
      </c>
      <c r="M316" s="27">
        <v>2.1</v>
      </c>
      <c r="N316" s="27">
        <v>1.1000000000000001</v>
      </c>
      <c r="O316" s="27">
        <v>0.8</v>
      </c>
      <c r="P316" s="27">
        <v>0.8</v>
      </c>
      <c r="Q316" s="27"/>
      <c r="R316" s="27"/>
      <c r="S316" s="27"/>
    </row>
    <row r="317" spans="1:19" x14ac:dyDescent="0.3">
      <c r="A317" s="20">
        <v>314</v>
      </c>
      <c r="B317" s="5" t="s">
        <v>236</v>
      </c>
      <c r="C317" s="4">
        <v>3.6</v>
      </c>
      <c r="D317" s="27">
        <v>3.8</v>
      </c>
      <c r="E317" s="27">
        <v>4</v>
      </c>
      <c r="F317" s="27">
        <v>5.0999999999999996</v>
      </c>
      <c r="G317" s="27">
        <v>4.3</v>
      </c>
      <c r="H317" s="27">
        <v>3.7</v>
      </c>
      <c r="I317" s="27">
        <v>3.3</v>
      </c>
      <c r="J317" s="27">
        <v>2.9</v>
      </c>
      <c r="K317" s="27">
        <v>3.1</v>
      </c>
      <c r="L317" s="27">
        <v>3.4</v>
      </c>
      <c r="M317" s="27">
        <v>4.5999999999999996</v>
      </c>
      <c r="N317" s="27">
        <v>2.8</v>
      </c>
      <c r="O317" s="27">
        <v>2.2999999999999998</v>
      </c>
      <c r="P317" s="27">
        <v>2.8</v>
      </c>
      <c r="Q317" s="27"/>
      <c r="R317" s="27"/>
      <c r="S317" s="27"/>
    </row>
    <row r="318" spans="1:19" x14ac:dyDescent="0.3">
      <c r="A318" s="20">
        <v>315</v>
      </c>
      <c r="B318" s="5" t="s">
        <v>237</v>
      </c>
      <c r="C318" s="4">
        <v>1.8</v>
      </c>
      <c r="D318" s="27">
        <v>2.2999999999999998</v>
      </c>
      <c r="E318" s="27">
        <v>2.5</v>
      </c>
      <c r="F318" s="27">
        <v>2.6</v>
      </c>
      <c r="G318" s="27">
        <v>2.8</v>
      </c>
      <c r="H318" s="27">
        <v>2</v>
      </c>
      <c r="I318" s="27">
        <v>2.1</v>
      </c>
      <c r="J318" s="27">
        <v>1.9</v>
      </c>
      <c r="K318" s="27">
        <v>1.4</v>
      </c>
      <c r="L318" s="27">
        <v>2.2000000000000002</v>
      </c>
      <c r="M318" s="27">
        <v>2.8</v>
      </c>
      <c r="N318" s="27">
        <v>1.6</v>
      </c>
      <c r="O318" s="27">
        <v>1.1000000000000001</v>
      </c>
      <c r="P318" s="27">
        <v>1.1000000000000001</v>
      </c>
      <c r="Q318" s="27"/>
      <c r="R318" s="27"/>
      <c r="S318" s="27"/>
    </row>
    <row r="319" spans="1:19" x14ac:dyDescent="0.3">
      <c r="A319" s="20">
        <v>316</v>
      </c>
      <c r="B319" s="5" t="s">
        <v>238</v>
      </c>
      <c r="C319" s="4">
        <v>1.8</v>
      </c>
      <c r="D319" s="27">
        <v>1.9</v>
      </c>
      <c r="E319" s="27">
        <v>2.2000000000000002</v>
      </c>
      <c r="F319" s="27">
        <v>2.5</v>
      </c>
      <c r="G319" s="27">
        <v>2.8</v>
      </c>
      <c r="H319" s="27">
        <v>2.7</v>
      </c>
      <c r="I319" s="27">
        <v>2.6</v>
      </c>
      <c r="J319" s="27">
        <v>2.5</v>
      </c>
      <c r="K319" s="27">
        <v>1.8</v>
      </c>
      <c r="L319" s="27">
        <v>2.8</v>
      </c>
      <c r="M319" s="27">
        <v>3.3</v>
      </c>
      <c r="N319" s="27">
        <v>2.8</v>
      </c>
      <c r="O319" s="27">
        <v>1.6</v>
      </c>
      <c r="P319" s="27">
        <v>1.3</v>
      </c>
      <c r="Q319" s="27"/>
      <c r="R319" s="27"/>
      <c r="S319" s="27"/>
    </row>
    <row r="320" spans="1:19" x14ac:dyDescent="0.3">
      <c r="A320" s="20">
        <v>317</v>
      </c>
      <c r="B320" s="5" t="s">
        <v>239</v>
      </c>
      <c r="C320" s="4">
        <v>2.4</v>
      </c>
      <c r="D320" s="27">
        <v>2.8</v>
      </c>
      <c r="E320" s="27">
        <v>2.9</v>
      </c>
      <c r="F320" s="27">
        <v>2.6</v>
      </c>
      <c r="G320" s="27">
        <v>3.5</v>
      </c>
      <c r="H320" s="27">
        <v>3.3</v>
      </c>
      <c r="I320" s="27">
        <v>2.5</v>
      </c>
      <c r="J320" s="27">
        <v>2.4</v>
      </c>
      <c r="K320" s="27">
        <v>2</v>
      </c>
      <c r="L320" s="27">
        <v>3.1</v>
      </c>
      <c r="M320" s="27">
        <v>3.3</v>
      </c>
      <c r="N320" s="27">
        <v>2.5</v>
      </c>
      <c r="O320" s="27">
        <v>1.5</v>
      </c>
      <c r="P320" s="27">
        <v>1.5</v>
      </c>
      <c r="Q320" s="27"/>
      <c r="R320" s="27"/>
      <c r="S320" s="27"/>
    </row>
    <row r="321" spans="1:19" x14ac:dyDescent="0.3">
      <c r="A321" s="20">
        <v>318</v>
      </c>
      <c r="B321" s="5" t="s">
        <v>389</v>
      </c>
      <c r="C321" s="4">
        <v>3.9</v>
      </c>
      <c r="D321" s="27">
        <v>3.5</v>
      </c>
      <c r="E321" s="27">
        <v>4</v>
      </c>
      <c r="F321" s="27">
        <v>4.0999999999999996</v>
      </c>
      <c r="G321" s="27">
        <v>3.3</v>
      </c>
      <c r="H321" s="27">
        <v>2.4</v>
      </c>
      <c r="I321" s="27">
        <v>3.3</v>
      </c>
      <c r="J321" s="27">
        <v>2.5</v>
      </c>
      <c r="K321" s="27">
        <v>2.4</v>
      </c>
      <c r="L321" s="27">
        <v>2.6</v>
      </c>
      <c r="M321" s="27">
        <v>3</v>
      </c>
      <c r="N321" s="27">
        <v>2.4</v>
      </c>
      <c r="O321" s="27">
        <v>1.6</v>
      </c>
      <c r="P321" s="27">
        <v>1.4</v>
      </c>
      <c r="Q321" s="27"/>
      <c r="R321" s="27"/>
      <c r="S321" s="27"/>
    </row>
    <row r="322" spans="1:19" x14ac:dyDescent="0.3">
      <c r="A322" s="20">
        <v>319</v>
      </c>
      <c r="B322" s="5" t="s">
        <v>390</v>
      </c>
      <c r="C322" s="4">
        <v>3.9</v>
      </c>
      <c r="D322" s="27">
        <v>3.1</v>
      </c>
      <c r="E322" s="27">
        <v>3.6</v>
      </c>
      <c r="F322" s="27">
        <v>4</v>
      </c>
      <c r="G322" s="27">
        <v>2.9</v>
      </c>
      <c r="H322" s="27">
        <v>2.2999999999999998</v>
      </c>
      <c r="I322" s="27">
        <v>2.8</v>
      </c>
      <c r="J322" s="27">
        <v>2.2999999999999998</v>
      </c>
      <c r="K322" s="27">
        <v>2</v>
      </c>
      <c r="L322" s="27">
        <v>2.2999999999999998</v>
      </c>
      <c r="M322" s="27">
        <v>2.4</v>
      </c>
      <c r="N322" s="27">
        <v>1.8</v>
      </c>
      <c r="O322" s="27">
        <v>1.2</v>
      </c>
      <c r="P322" s="27">
        <v>1.1000000000000001</v>
      </c>
      <c r="Q322" s="27"/>
      <c r="R322" s="27"/>
      <c r="S322" s="27"/>
    </row>
    <row r="323" spans="1:19" x14ac:dyDescent="0.3">
      <c r="A323" s="20">
        <v>320</v>
      </c>
      <c r="B323" s="5" t="s">
        <v>240</v>
      </c>
      <c r="C323" s="4">
        <v>3.8</v>
      </c>
      <c r="D323" s="27">
        <v>3.7</v>
      </c>
      <c r="E323" s="27">
        <v>3.8</v>
      </c>
      <c r="F323" s="27">
        <v>4.0999999999999996</v>
      </c>
      <c r="G323" s="27">
        <v>4.4000000000000004</v>
      </c>
      <c r="H323" s="27">
        <v>4.4000000000000004</v>
      </c>
      <c r="I323" s="27">
        <v>3.9</v>
      </c>
      <c r="J323" s="27">
        <v>3.8</v>
      </c>
      <c r="K323" s="27">
        <v>2.9</v>
      </c>
      <c r="L323" s="27">
        <v>4.4000000000000004</v>
      </c>
      <c r="M323" s="27">
        <v>4.7</v>
      </c>
      <c r="N323" s="27">
        <v>3.9</v>
      </c>
      <c r="O323" s="27">
        <v>2.6</v>
      </c>
      <c r="P323" s="27">
        <v>2.2999999999999998</v>
      </c>
      <c r="Q323" s="27"/>
      <c r="R323" s="27"/>
      <c r="S323" s="27"/>
    </row>
    <row r="324" spans="1:19" x14ac:dyDescent="0.3">
      <c r="A324" s="20">
        <v>321</v>
      </c>
      <c r="B324" s="5" t="s">
        <v>241</v>
      </c>
      <c r="C324" s="4">
        <v>3</v>
      </c>
      <c r="D324" s="27">
        <v>3.3</v>
      </c>
      <c r="E324" s="27">
        <v>5.0999999999999996</v>
      </c>
      <c r="F324" s="27">
        <v>5</v>
      </c>
      <c r="G324" s="27">
        <v>5.0999999999999996</v>
      </c>
      <c r="H324" s="27">
        <v>4.2</v>
      </c>
      <c r="I324" s="27">
        <v>4.0999999999999996</v>
      </c>
      <c r="J324" s="27">
        <v>3.7</v>
      </c>
      <c r="K324" s="27">
        <v>3</v>
      </c>
      <c r="L324" s="27">
        <v>4.4000000000000004</v>
      </c>
      <c r="M324" s="27">
        <v>4.9000000000000004</v>
      </c>
      <c r="N324" s="27">
        <v>2.2000000000000002</v>
      </c>
      <c r="O324" s="27">
        <v>2.8</v>
      </c>
      <c r="P324" s="27">
        <v>2.5</v>
      </c>
      <c r="Q324" s="27"/>
      <c r="R324" s="27"/>
      <c r="S324" s="27"/>
    </row>
    <row r="325" spans="1:19" x14ac:dyDescent="0.3">
      <c r="A325" s="20">
        <v>322</v>
      </c>
      <c r="B325" s="5" t="s">
        <v>391</v>
      </c>
      <c r="C325" s="4">
        <v>5.6</v>
      </c>
      <c r="D325" s="27">
        <v>4.9000000000000004</v>
      </c>
      <c r="E325" s="27">
        <v>5.0999999999999996</v>
      </c>
      <c r="F325" s="27">
        <v>3.9</v>
      </c>
      <c r="G325" s="27">
        <v>5.0999999999999996</v>
      </c>
      <c r="H325" s="27">
        <v>4.3</v>
      </c>
      <c r="I325" s="27">
        <v>4.5</v>
      </c>
      <c r="J325" s="27">
        <v>3.1</v>
      </c>
      <c r="K325" s="27">
        <v>2.7</v>
      </c>
      <c r="L325" s="27">
        <v>3.1</v>
      </c>
      <c r="M325" s="27">
        <v>3.4</v>
      </c>
      <c r="N325" s="27">
        <v>2.2999999999999998</v>
      </c>
      <c r="O325" s="27">
        <v>2.7</v>
      </c>
      <c r="P325" s="27">
        <v>2.6</v>
      </c>
      <c r="Q325" s="27"/>
      <c r="R325" s="27"/>
      <c r="S325" s="27"/>
    </row>
    <row r="326" spans="1:19" x14ac:dyDescent="0.3">
      <c r="A326" s="20">
        <v>323</v>
      </c>
      <c r="B326" s="5" t="s">
        <v>392</v>
      </c>
      <c r="C326" s="4">
        <v>5.0999999999999996</v>
      </c>
      <c r="D326" s="27">
        <v>4.5</v>
      </c>
      <c r="E326" s="27">
        <v>6.4</v>
      </c>
      <c r="F326" s="27">
        <v>4.3</v>
      </c>
      <c r="G326" s="27">
        <v>4.7</v>
      </c>
      <c r="H326" s="27">
        <v>4.2</v>
      </c>
      <c r="I326" s="27">
        <v>3.7</v>
      </c>
      <c r="J326" s="27">
        <v>2.9</v>
      </c>
      <c r="K326" s="27">
        <v>2.7</v>
      </c>
      <c r="L326" s="27">
        <v>2.9</v>
      </c>
      <c r="M326" s="27">
        <v>3.4</v>
      </c>
      <c r="N326" s="27">
        <v>2.4</v>
      </c>
      <c r="O326" s="27">
        <v>2.6</v>
      </c>
      <c r="P326" s="27">
        <v>2.9</v>
      </c>
      <c r="Q326" s="27"/>
      <c r="R326" s="27"/>
      <c r="S326" s="27"/>
    </row>
    <row r="327" spans="1:19" x14ac:dyDescent="0.3">
      <c r="A327" s="20">
        <v>324</v>
      </c>
      <c r="B327" s="5" t="s">
        <v>573</v>
      </c>
      <c r="C327" s="4"/>
      <c r="D327" s="27"/>
      <c r="E327" s="27"/>
      <c r="F327" s="27"/>
      <c r="G327" s="27"/>
      <c r="H327" s="27"/>
      <c r="I327" s="27"/>
      <c r="J327" s="27"/>
      <c r="K327" s="27"/>
      <c r="L327" s="27">
        <v>7.3</v>
      </c>
      <c r="M327" s="27">
        <v>6.6</v>
      </c>
      <c r="N327" s="27">
        <v>6</v>
      </c>
      <c r="O327" s="27">
        <v>4.5999999999999996</v>
      </c>
      <c r="P327" s="27">
        <v>4.7</v>
      </c>
      <c r="Q327" s="27"/>
      <c r="R327" s="27"/>
      <c r="S327" s="27"/>
    </row>
    <row r="328" spans="1:19" x14ac:dyDescent="0.3">
      <c r="A328" s="20">
        <v>325</v>
      </c>
      <c r="B328" s="5" t="s">
        <v>463</v>
      </c>
      <c r="C328" s="4"/>
      <c r="D328" s="27"/>
      <c r="E328" s="27"/>
      <c r="F328" s="27"/>
      <c r="G328" s="27"/>
      <c r="H328" s="27"/>
      <c r="I328" s="27"/>
      <c r="J328" s="27"/>
      <c r="K328" s="27"/>
      <c r="L328" s="27">
        <v>10.4</v>
      </c>
      <c r="M328" s="27">
        <v>9.6</v>
      </c>
      <c r="N328" s="27">
        <v>9</v>
      </c>
      <c r="O328" s="27">
        <v>6.4</v>
      </c>
      <c r="P328" s="27">
        <v>6</v>
      </c>
      <c r="Q328" s="27"/>
      <c r="R328" s="27"/>
      <c r="S328" s="27"/>
    </row>
    <row r="329" spans="1:19" x14ac:dyDescent="0.3">
      <c r="A329" s="20">
        <v>326</v>
      </c>
      <c r="B329" s="5" t="s">
        <v>242</v>
      </c>
      <c r="C329" s="4">
        <v>1.7</v>
      </c>
      <c r="D329" s="27">
        <v>1.8</v>
      </c>
      <c r="E329" s="27">
        <v>2</v>
      </c>
      <c r="F329" s="27">
        <v>1.9</v>
      </c>
      <c r="G329" s="27">
        <v>2.2999999999999998</v>
      </c>
      <c r="H329" s="27">
        <v>2.6</v>
      </c>
      <c r="I329" s="27">
        <v>1.8</v>
      </c>
      <c r="J329" s="27">
        <v>2.2000000000000002</v>
      </c>
      <c r="K329" s="27">
        <v>1.9</v>
      </c>
      <c r="L329" s="27">
        <v>3</v>
      </c>
      <c r="M329" s="27">
        <v>3.4</v>
      </c>
      <c r="N329" s="27">
        <v>2.7</v>
      </c>
      <c r="O329" s="27">
        <v>2</v>
      </c>
      <c r="P329" s="27">
        <v>1.9</v>
      </c>
      <c r="Q329" s="27"/>
      <c r="R329" s="27"/>
      <c r="S329" s="27"/>
    </row>
    <row r="330" spans="1:19" x14ac:dyDescent="0.3">
      <c r="A330" s="20">
        <v>327</v>
      </c>
      <c r="B330" s="5" t="s">
        <v>574</v>
      </c>
      <c r="C330" s="4"/>
      <c r="D330" s="27"/>
      <c r="E330" s="27"/>
      <c r="F330" s="27"/>
      <c r="G330" s="27"/>
      <c r="H330" s="27"/>
      <c r="I330" s="27"/>
      <c r="J330" s="27"/>
      <c r="K330" s="27"/>
      <c r="L330" s="27">
        <v>5.2</v>
      </c>
      <c r="M330" s="27">
        <v>5.4</v>
      </c>
      <c r="N330" s="27">
        <v>4.9000000000000004</v>
      </c>
      <c r="O330" s="27">
        <v>3.1</v>
      </c>
      <c r="P330" s="27">
        <v>3.5</v>
      </c>
      <c r="Q330" s="27"/>
      <c r="R330" s="27"/>
      <c r="S330" s="27"/>
    </row>
    <row r="331" spans="1:19" x14ac:dyDescent="0.3">
      <c r="A331" s="20">
        <v>328</v>
      </c>
      <c r="B331" s="5" t="s">
        <v>575</v>
      </c>
      <c r="C331" s="4"/>
      <c r="D331" s="27"/>
      <c r="E331" s="27"/>
      <c r="F331" s="27"/>
      <c r="G331" s="27"/>
      <c r="H331" s="27"/>
      <c r="I331" s="27"/>
      <c r="J331" s="27"/>
      <c r="K331" s="27"/>
      <c r="L331" s="27">
        <v>8.9</v>
      </c>
      <c r="M331" s="27">
        <v>8.6</v>
      </c>
      <c r="N331" s="27">
        <v>8.1</v>
      </c>
      <c r="O331" s="27">
        <v>5.8</v>
      </c>
      <c r="P331" s="27">
        <v>5.4</v>
      </c>
      <c r="Q331" s="27"/>
      <c r="R331" s="27"/>
      <c r="S331" s="27"/>
    </row>
    <row r="332" spans="1:19" x14ac:dyDescent="0.3">
      <c r="A332" s="20">
        <v>329</v>
      </c>
      <c r="B332" s="5" t="s">
        <v>393</v>
      </c>
      <c r="C332" s="4">
        <v>9.4</v>
      </c>
      <c r="D332" s="27">
        <v>9</v>
      </c>
      <c r="E332" s="27">
        <v>10.9</v>
      </c>
      <c r="F332" s="27">
        <v>9.6999999999999993</v>
      </c>
      <c r="G332" s="27">
        <v>12.6</v>
      </c>
      <c r="H332" s="27">
        <v>9.6999999999999993</v>
      </c>
      <c r="I332" s="27">
        <v>10.7</v>
      </c>
      <c r="J332" s="27">
        <v>11.6</v>
      </c>
      <c r="K332" s="27">
        <v>12.6</v>
      </c>
      <c r="L332" s="27">
        <v>6</v>
      </c>
      <c r="M332" s="27">
        <v>6.8</v>
      </c>
      <c r="N332" s="27">
        <v>5</v>
      </c>
      <c r="O332" s="27">
        <v>6.1</v>
      </c>
      <c r="P332" s="27">
        <v>7.4</v>
      </c>
      <c r="Q332" s="27"/>
      <c r="R332" s="27"/>
      <c r="S332" s="27"/>
    </row>
    <row r="333" spans="1:19" x14ac:dyDescent="0.3">
      <c r="A333" s="20">
        <v>330</v>
      </c>
      <c r="B333" s="5" t="s">
        <v>243</v>
      </c>
      <c r="C333" s="4">
        <v>3.3</v>
      </c>
      <c r="D333" s="27">
        <v>4</v>
      </c>
      <c r="E333" s="27">
        <v>3.7</v>
      </c>
      <c r="F333" s="27">
        <v>3.3</v>
      </c>
      <c r="G333" s="27">
        <v>3.5</v>
      </c>
      <c r="H333" s="27">
        <v>3.7</v>
      </c>
      <c r="I333" s="27">
        <v>3.5</v>
      </c>
      <c r="J333" s="27">
        <v>3.4</v>
      </c>
      <c r="K333" s="27">
        <v>2.9</v>
      </c>
      <c r="L333" s="27">
        <v>3.5</v>
      </c>
      <c r="M333" s="27">
        <v>4.0999999999999996</v>
      </c>
      <c r="N333" s="27">
        <v>2.2999999999999998</v>
      </c>
      <c r="O333" s="27">
        <v>2.2999999999999998</v>
      </c>
      <c r="P333" s="27">
        <v>1.9</v>
      </c>
      <c r="Q333" s="27"/>
      <c r="R333" s="27"/>
      <c r="S333" s="27"/>
    </row>
    <row r="334" spans="1:19" x14ac:dyDescent="0.3">
      <c r="A334" s="20">
        <v>331</v>
      </c>
      <c r="B334" s="5" t="s">
        <v>394</v>
      </c>
      <c r="C334" s="4">
        <v>3.1</v>
      </c>
      <c r="D334" s="27">
        <v>3.4</v>
      </c>
      <c r="E334" s="27">
        <v>4.2</v>
      </c>
      <c r="F334" s="27">
        <v>3.4</v>
      </c>
      <c r="G334" s="27">
        <v>4.5999999999999996</v>
      </c>
      <c r="H334" s="27">
        <v>3.3</v>
      </c>
      <c r="I334" s="27">
        <v>3.1</v>
      </c>
      <c r="J334" s="27">
        <v>3.3</v>
      </c>
      <c r="K334" s="27">
        <v>3.1</v>
      </c>
      <c r="L334" s="27">
        <v>1.7</v>
      </c>
      <c r="M334" s="27">
        <v>2.1</v>
      </c>
      <c r="N334" s="27">
        <v>1.2</v>
      </c>
      <c r="O334" s="27">
        <v>1.5</v>
      </c>
      <c r="P334" s="27">
        <v>1.8</v>
      </c>
      <c r="Q334" s="27"/>
      <c r="R334" s="27"/>
      <c r="S334" s="27"/>
    </row>
    <row r="335" spans="1:19" x14ac:dyDescent="0.3">
      <c r="A335" s="20">
        <v>332</v>
      </c>
      <c r="B335" s="5" t="s">
        <v>395</v>
      </c>
      <c r="C335" s="4">
        <v>3.2</v>
      </c>
      <c r="D335" s="27">
        <v>3.1</v>
      </c>
      <c r="E335" s="27">
        <v>3.5</v>
      </c>
      <c r="F335" s="27">
        <v>4.0999999999999996</v>
      </c>
      <c r="G335" s="27">
        <v>4.9000000000000004</v>
      </c>
      <c r="H335" s="27">
        <v>5.4</v>
      </c>
      <c r="I335" s="27">
        <v>4.2</v>
      </c>
      <c r="J335" s="27">
        <v>3.7</v>
      </c>
      <c r="K335" s="27">
        <v>4.2</v>
      </c>
      <c r="L335" s="27">
        <v>3.6</v>
      </c>
      <c r="M335" s="27">
        <v>2.8</v>
      </c>
      <c r="N335" s="27">
        <v>3.2</v>
      </c>
      <c r="O335" s="27">
        <v>4</v>
      </c>
      <c r="P335" s="27">
        <v>3.7</v>
      </c>
      <c r="Q335" s="27"/>
      <c r="R335" s="27"/>
      <c r="S335" s="27"/>
    </row>
    <row r="336" spans="1:19" x14ac:dyDescent="0.3">
      <c r="A336" s="20">
        <v>333</v>
      </c>
      <c r="B336" s="5" t="s">
        <v>244</v>
      </c>
      <c r="C336" s="4">
        <v>2.9</v>
      </c>
      <c r="D336" s="27">
        <v>2.2999999999999998</v>
      </c>
      <c r="E336" s="27">
        <v>2.2000000000000002</v>
      </c>
      <c r="F336" s="27">
        <v>3.2</v>
      </c>
      <c r="G336" s="27">
        <v>2.7</v>
      </c>
      <c r="H336" s="27">
        <v>2.9</v>
      </c>
      <c r="I336" s="27">
        <v>2.4</v>
      </c>
      <c r="J336" s="27">
        <v>2.1</v>
      </c>
      <c r="K336" s="27">
        <v>2</v>
      </c>
      <c r="L336" s="27">
        <v>3.1</v>
      </c>
      <c r="M336" s="27">
        <v>4.5999999999999996</v>
      </c>
      <c r="N336" s="27">
        <v>2.5</v>
      </c>
      <c r="O336" s="27">
        <v>1.4</v>
      </c>
      <c r="P336" s="27">
        <v>1.7</v>
      </c>
      <c r="Q336" s="27"/>
      <c r="R336" s="27"/>
      <c r="S336" s="27"/>
    </row>
    <row r="337" spans="1:19" x14ac:dyDescent="0.3">
      <c r="A337" s="20">
        <v>334</v>
      </c>
      <c r="B337" s="5" t="s">
        <v>576</v>
      </c>
      <c r="C337" s="4"/>
      <c r="D337" s="27"/>
      <c r="E337" s="27"/>
      <c r="F337" s="27"/>
      <c r="G337" s="27"/>
      <c r="H337" s="27"/>
      <c r="I337" s="27"/>
      <c r="J337" s="27"/>
      <c r="K337" s="27"/>
      <c r="L337" s="27">
        <v>9.4</v>
      </c>
      <c r="M337" s="27">
        <v>8.6</v>
      </c>
      <c r="N337" s="27">
        <v>8.1</v>
      </c>
      <c r="O337" s="27">
        <v>5.5</v>
      </c>
      <c r="P337" s="27">
        <v>5.2</v>
      </c>
      <c r="Q337" s="27"/>
      <c r="R337" s="27"/>
      <c r="S337" s="27"/>
    </row>
    <row r="338" spans="1:19" x14ac:dyDescent="0.3">
      <c r="A338" s="20">
        <v>335</v>
      </c>
      <c r="B338" s="5" t="s">
        <v>577</v>
      </c>
      <c r="C338" s="4"/>
      <c r="D338" s="27"/>
      <c r="E338" s="27"/>
      <c r="F338" s="27"/>
      <c r="G338" s="27"/>
      <c r="H338" s="27"/>
      <c r="I338" s="27"/>
      <c r="J338" s="27"/>
      <c r="K338" s="27"/>
      <c r="L338" s="27">
        <v>9.5</v>
      </c>
      <c r="M338" s="27">
        <v>8.9</v>
      </c>
      <c r="N338" s="27">
        <v>8.6999999999999993</v>
      </c>
      <c r="O338" s="27">
        <v>6.6</v>
      </c>
      <c r="P338" s="27">
        <v>6.5</v>
      </c>
      <c r="Q338" s="27"/>
      <c r="R338" s="27"/>
      <c r="S338" s="27"/>
    </row>
    <row r="339" spans="1:19" x14ac:dyDescent="0.3">
      <c r="A339" s="20">
        <v>336</v>
      </c>
      <c r="B339" s="5" t="s">
        <v>245</v>
      </c>
      <c r="C339" s="4">
        <v>7.3</v>
      </c>
      <c r="D339" s="27">
        <v>7.3</v>
      </c>
      <c r="E339" s="27">
        <v>8.1999999999999993</v>
      </c>
      <c r="F339" s="27">
        <v>8.6999999999999993</v>
      </c>
      <c r="G339" s="27">
        <v>9.9</v>
      </c>
      <c r="H339" s="27">
        <v>11.1</v>
      </c>
      <c r="I339" s="27">
        <v>9.8000000000000007</v>
      </c>
      <c r="J339" s="27">
        <v>9.1</v>
      </c>
      <c r="K339" s="27">
        <v>6.5</v>
      </c>
      <c r="L339" s="27">
        <v>10.199999999999999</v>
      </c>
      <c r="M339" s="27">
        <v>8.6</v>
      </c>
      <c r="N339" s="27">
        <v>8.4</v>
      </c>
      <c r="O339" s="27">
        <v>5.8</v>
      </c>
      <c r="P339" s="27">
        <v>5.7</v>
      </c>
      <c r="Q339" s="27"/>
      <c r="R339" s="27"/>
      <c r="S339" s="27"/>
    </row>
    <row r="340" spans="1:19" x14ac:dyDescent="0.3">
      <c r="A340" s="20">
        <v>337</v>
      </c>
      <c r="B340" s="5" t="s">
        <v>578</v>
      </c>
      <c r="C340" s="4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>
        <v>18.899999999999999</v>
      </c>
      <c r="Q340" s="27"/>
      <c r="R340" s="27"/>
      <c r="S340" s="27"/>
    </row>
    <row r="341" spans="1:19" x14ac:dyDescent="0.3">
      <c r="A341" s="20">
        <v>338</v>
      </c>
      <c r="B341" s="5" t="s">
        <v>396</v>
      </c>
      <c r="C341" s="4">
        <v>7.4</v>
      </c>
      <c r="D341" s="27">
        <v>6.8</v>
      </c>
      <c r="E341" s="27">
        <v>8.5</v>
      </c>
      <c r="F341" s="27">
        <v>7.4</v>
      </c>
      <c r="G341" s="27">
        <v>9.9</v>
      </c>
      <c r="H341" s="27">
        <v>7.1</v>
      </c>
      <c r="I341" s="27">
        <v>7.3</v>
      </c>
      <c r="J341" s="27">
        <v>7.8</v>
      </c>
      <c r="K341" s="27">
        <v>7.9</v>
      </c>
      <c r="L341" s="27">
        <v>4.0999999999999996</v>
      </c>
      <c r="M341" s="27">
        <v>5</v>
      </c>
      <c r="N341" s="27">
        <v>3.8</v>
      </c>
      <c r="O341" s="27">
        <v>5</v>
      </c>
      <c r="P341" s="27">
        <v>5.6</v>
      </c>
      <c r="Q341" s="27"/>
      <c r="R341" s="27"/>
      <c r="S341" s="27"/>
    </row>
    <row r="342" spans="1:19" x14ac:dyDescent="0.3">
      <c r="A342" s="20">
        <v>339</v>
      </c>
      <c r="B342" s="5" t="s">
        <v>246</v>
      </c>
      <c r="C342" s="4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>
        <v>7.7</v>
      </c>
      <c r="Q342" s="27"/>
      <c r="R342" s="27"/>
      <c r="S342" s="27"/>
    </row>
    <row r="343" spans="1:19" x14ac:dyDescent="0.3">
      <c r="A343" s="20">
        <v>340</v>
      </c>
      <c r="B343" s="5" t="s">
        <v>579</v>
      </c>
      <c r="C343" s="4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>
        <v>4.0999999999999996</v>
      </c>
      <c r="Q343" s="27"/>
      <c r="R343" s="27"/>
      <c r="S343" s="27"/>
    </row>
    <row r="344" spans="1:19" x14ac:dyDescent="0.3">
      <c r="A344" s="20">
        <v>341</v>
      </c>
      <c r="B344" s="5" t="s">
        <v>580</v>
      </c>
      <c r="C344" s="4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>
        <v>3.9</v>
      </c>
      <c r="Q344" s="27"/>
      <c r="R344" s="27"/>
      <c r="S344" s="27"/>
    </row>
    <row r="345" spans="1:19" x14ac:dyDescent="0.3">
      <c r="A345" s="20">
        <v>342</v>
      </c>
      <c r="B345" s="5" t="s">
        <v>397</v>
      </c>
      <c r="C345" s="4">
        <v>6.3</v>
      </c>
      <c r="D345" s="27">
        <v>5.7</v>
      </c>
      <c r="E345" s="27">
        <v>4.5</v>
      </c>
      <c r="F345" s="27">
        <v>5.6</v>
      </c>
      <c r="G345" s="27">
        <v>6.3</v>
      </c>
      <c r="H345" s="27">
        <v>4.2</v>
      </c>
      <c r="I345" s="27">
        <v>6.1</v>
      </c>
      <c r="J345" s="27">
        <v>5.2</v>
      </c>
      <c r="K345" s="27">
        <v>4</v>
      </c>
      <c r="L345" s="27">
        <v>4.9000000000000004</v>
      </c>
      <c r="M345" s="27">
        <v>4.3</v>
      </c>
      <c r="N345" s="27">
        <v>1.9</v>
      </c>
      <c r="O345" s="27">
        <v>1.5</v>
      </c>
      <c r="P345" s="27">
        <v>1.2</v>
      </c>
      <c r="Q345" s="27"/>
      <c r="R345" s="27"/>
      <c r="S345" s="27"/>
    </row>
    <row r="346" spans="1:19" x14ac:dyDescent="0.3">
      <c r="A346" s="20">
        <v>343</v>
      </c>
      <c r="B346" s="5" t="s">
        <v>247</v>
      </c>
      <c r="C346" s="4">
        <v>3.5</v>
      </c>
      <c r="D346" s="27">
        <v>3.6</v>
      </c>
      <c r="E346" s="27">
        <v>3.7</v>
      </c>
      <c r="F346" s="27">
        <v>4.9000000000000004</v>
      </c>
      <c r="G346" s="27">
        <v>4.3</v>
      </c>
      <c r="H346" s="27">
        <v>4</v>
      </c>
      <c r="I346" s="27">
        <v>3.4</v>
      </c>
      <c r="J346" s="27">
        <v>2.8</v>
      </c>
      <c r="K346" s="27">
        <v>2.7</v>
      </c>
      <c r="L346" s="27">
        <v>3.1</v>
      </c>
      <c r="M346" s="27">
        <v>4.4000000000000004</v>
      </c>
      <c r="N346" s="27">
        <v>2.2999999999999998</v>
      </c>
      <c r="O346" s="27">
        <v>2.2999999999999998</v>
      </c>
      <c r="P346" s="27">
        <v>2.5</v>
      </c>
      <c r="Q346" s="27"/>
      <c r="R346" s="27"/>
      <c r="S346" s="27"/>
    </row>
    <row r="347" spans="1:19" x14ac:dyDescent="0.3">
      <c r="A347" s="20">
        <v>344</v>
      </c>
      <c r="B347" s="5" t="s">
        <v>581</v>
      </c>
      <c r="C347" s="4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>
        <v>2.2999999999999998</v>
      </c>
      <c r="Q347" s="27"/>
      <c r="R347" s="27"/>
      <c r="S347" s="27"/>
    </row>
    <row r="348" spans="1:19" x14ac:dyDescent="0.3">
      <c r="A348" s="20">
        <v>345</v>
      </c>
      <c r="B348" s="5" t="s">
        <v>248</v>
      </c>
      <c r="C348" s="4">
        <v>4</v>
      </c>
      <c r="D348" s="27">
        <v>3.7</v>
      </c>
      <c r="E348" s="27">
        <v>4.0999999999999996</v>
      </c>
      <c r="F348" s="27">
        <v>3.9</v>
      </c>
      <c r="G348" s="27">
        <v>4.7</v>
      </c>
      <c r="H348" s="27">
        <v>5</v>
      </c>
      <c r="I348" s="27">
        <v>3.8</v>
      </c>
      <c r="J348" s="27">
        <v>3.7</v>
      </c>
      <c r="K348" s="27">
        <v>2.9</v>
      </c>
      <c r="L348" s="27">
        <v>4.3</v>
      </c>
      <c r="M348" s="27">
        <v>4.0999999999999996</v>
      </c>
      <c r="N348" s="27">
        <v>3.3</v>
      </c>
      <c r="O348" s="27">
        <v>2.2999999999999998</v>
      </c>
      <c r="P348" s="27">
        <v>2.2999999999999998</v>
      </c>
      <c r="Q348" s="27"/>
      <c r="R348" s="27"/>
      <c r="S348" s="27"/>
    </row>
    <row r="349" spans="1:19" x14ac:dyDescent="0.3">
      <c r="A349" s="20">
        <v>346</v>
      </c>
      <c r="B349" s="5" t="s">
        <v>582</v>
      </c>
      <c r="C349" s="4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>
        <v>1.5</v>
      </c>
      <c r="Q349" s="27"/>
      <c r="R349" s="27"/>
      <c r="S349" s="27"/>
    </row>
    <row r="350" spans="1:19" x14ac:dyDescent="0.3">
      <c r="A350" s="20">
        <v>347</v>
      </c>
      <c r="B350" s="5" t="s">
        <v>398</v>
      </c>
      <c r="C350" s="4">
        <v>6.6</v>
      </c>
      <c r="D350" s="27">
        <v>6.7</v>
      </c>
      <c r="E350" s="27">
        <v>6.4</v>
      </c>
      <c r="F350" s="27">
        <v>8</v>
      </c>
      <c r="G350" s="27">
        <v>6.7</v>
      </c>
      <c r="H350" s="27">
        <v>11.1</v>
      </c>
      <c r="I350" s="27">
        <v>10.3</v>
      </c>
      <c r="J350" s="27">
        <v>9.9</v>
      </c>
      <c r="K350" s="27">
        <v>6.1</v>
      </c>
      <c r="L350" s="27">
        <v>6.4</v>
      </c>
      <c r="M350" s="27">
        <v>9</v>
      </c>
      <c r="N350" s="27">
        <v>6.7</v>
      </c>
      <c r="O350" s="27">
        <v>5.9</v>
      </c>
      <c r="P350" s="27">
        <v>5.7</v>
      </c>
      <c r="Q350" s="27"/>
      <c r="R350" s="27"/>
      <c r="S350" s="27"/>
    </row>
    <row r="351" spans="1:19" x14ac:dyDescent="0.3">
      <c r="A351" s="20">
        <v>348</v>
      </c>
      <c r="B351" s="5" t="s">
        <v>249</v>
      </c>
      <c r="C351" s="4">
        <v>3.7</v>
      </c>
      <c r="D351" s="27">
        <v>4.0999999999999996</v>
      </c>
      <c r="E351" s="27">
        <v>4.8</v>
      </c>
      <c r="F351" s="27">
        <v>5</v>
      </c>
      <c r="G351" s="27">
        <v>5.5</v>
      </c>
      <c r="H351" s="27">
        <v>4.8</v>
      </c>
      <c r="I351" s="27">
        <v>4.4000000000000004</v>
      </c>
      <c r="J351" s="27">
        <v>4.2</v>
      </c>
      <c r="K351" s="27">
        <v>3.6</v>
      </c>
      <c r="L351" s="27">
        <v>4.5</v>
      </c>
      <c r="M351" s="27">
        <v>5.5</v>
      </c>
      <c r="N351" s="27">
        <v>3.2</v>
      </c>
      <c r="O351" s="27">
        <v>3.9</v>
      </c>
      <c r="P351" s="27">
        <v>3.3</v>
      </c>
      <c r="Q351" s="27"/>
      <c r="R351" s="27"/>
      <c r="S351" s="27"/>
    </row>
    <row r="352" spans="1:19" x14ac:dyDescent="0.3">
      <c r="A352" s="20">
        <v>349</v>
      </c>
      <c r="B352" s="5" t="s">
        <v>399</v>
      </c>
      <c r="C352" s="4">
        <v>5.0999999999999996</v>
      </c>
      <c r="D352" s="27">
        <v>5.2</v>
      </c>
      <c r="E352" s="27">
        <v>5.5</v>
      </c>
      <c r="F352" s="27">
        <v>6</v>
      </c>
      <c r="G352" s="27">
        <v>4.5</v>
      </c>
      <c r="H352" s="27">
        <v>3.1</v>
      </c>
      <c r="I352" s="27">
        <v>3.7</v>
      </c>
      <c r="J352" s="27">
        <v>2.6</v>
      </c>
      <c r="K352" s="27">
        <v>2.2000000000000002</v>
      </c>
      <c r="L352" s="27">
        <v>2.1</v>
      </c>
      <c r="M352" s="27">
        <v>3.5</v>
      </c>
      <c r="N352" s="27">
        <v>2.2000000000000002</v>
      </c>
      <c r="O352" s="27">
        <v>1.6</v>
      </c>
      <c r="P352" s="27">
        <v>1.4</v>
      </c>
      <c r="Q352" s="27"/>
      <c r="R352" s="27"/>
      <c r="S352" s="27"/>
    </row>
    <row r="353" spans="1:19" x14ac:dyDescent="0.3">
      <c r="A353" s="20">
        <v>350</v>
      </c>
      <c r="B353" s="5" t="s">
        <v>583</v>
      </c>
      <c r="C353" s="4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>
        <v>5.4</v>
      </c>
      <c r="Q353" s="27"/>
      <c r="R353" s="27"/>
      <c r="S353" s="27"/>
    </row>
    <row r="354" spans="1:19" x14ac:dyDescent="0.3">
      <c r="A354" s="20">
        <v>351</v>
      </c>
      <c r="B354" s="5" t="s">
        <v>584</v>
      </c>
      <c r="C354" s="4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>
        <v>3.8</v>
      </c>
      <c r="Q354" s="27"/>
      <c r="R354" s="27"/>
      <c r="S354" s="27"/>
    </row>
    <row r="355" spans="1:19" x14ac:dyDescent="0.3">
      <c r="A355" s="20">
        <v>352</v>
      </c>
      <c r="B355" s="5" t="s">
        <v>585</v>
      </c>
      <c r="C355" s="4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>
        <v>7.4</v>
      </c>
      <c r="Q355" s="27"/>
      <c r="R355" s="27"/>
      <c r="S355" s="27"/>
    </row>
    <row r="356" spans="1:19" x14ac:dyDescent="0.3">
      <c r="A356" s="20">
        <v>353</v>
      </c>
      <c r="B356" s="5" t="s">
        <v>586</v>
      </c>
      <c r="C356" s="4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>
        <v>4.3</v>
      </c>
      <c r="Q356" s="27"/>
      <c r="R356" s="27"/>
      <c r="S356" s="27"/>
    </row>
    <row r="357" spans="1:19" x14ac:dyDescent="0.3">
      <c r="A357" s="20">
        <v>354</v>
      </c>
      <c r="B357" s="5" t="s">
        <v>250</v>
      </c>
      <c r="C357" s="4">
        <v>2.5</v>
      </c>
      <c r="D357" s="27">
        <v>3.3</v>
      </c>
      <c r="E357" s="27">
        <v>3.3</v>
      </c>
      <c r="F357" s="27">
        <v>4.3</v>
      </c>
      <c r="G357" s="27">
        <v>3.9</v>
      </c>
      <c r="H357" s="27">
        <v>3</v>
      </c>
      <c r="I357" s="27">
        <v>4</v>
      </c>
      <c r="J357" s="27">
        <v>3.2</v>
      </c>
      <c r="K357" s="27">
        <v>3.5</v>
      </c>
      <c r="L357" s="27">
        <v>3.1</v>
      </c>
      <c r="M357" s="27">
        <v>4.5</v>
      </c>
      <c r="N357" s="27">
        <v>2.2000000000000002</v>
      </c>
      <c r="O357" s="27">
        <v>1.8</v>
      </c>
      <c r="P357" s="27">
        <v>1.9</v>
      </c>
      <c r="Q357" s="27"/>
      <c r="R357" s="27"/>
      <c r="S357" s="27"/>
    </row>
    <row r="358" spans="1:19" x14ac:dyDescent="0.3">
      <c r="A358" s="20">
        <v>355</v>
      </c>
      <c r="B358" s="5" t="s">
        <v>251</v>
      </c>
      <c r="C358" s="4">
        <v>2.5</v>
      </c>
      <c r="D358" s="27">
        <v>3</v>
      </c>
      <c r="E358" s="27">
        <v>2.9</v>
      </c>
      <c r="F358" s="27">
        <v>4.2</v>
      </c>
      <c r="G358" s="27">
        <v>4</v>
      </c>
      <c r="H358" s="27">
        <v>3.3</v>
      </c>
      <c r="I358" s="27">
        <v>4.2</v>
      </c>
      <c r="J358" s="27">
        <v>4</v>
      </c>
      <c r="K358" s="27">
        <v>3.6</v>
      </c>
      <c r="L358" s="27">
        <v>4</v>
      </c>
      <c r="M358" s="27">
        <v>5.0999999999999996</v>
      </c>
      <c r="N358" s="27">
        <v>3.7</v>
      </c>
      <c r="O358" s="27">
        <v>3</v>
      </c>
      <c r="P358" s="27">
        <v>4.9000000000000004</v>
      </c>
      <c r="Q358" s="27"/>
      <c r="R358" s="27"/>
      <c r="S358" s="27"/>
    </row>
    <row r="359" spans="1:19" x14ac:dyDescent="0.3">
      <c r="A359" s="20">
        <v>356</v>
      </c>
      <c r="B359" s="5" t="s">
        <v>252</v>
      </c>
      <c r="C359" s="4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>
        <v>2.9</v>
      </c>
      <c r="Q359" s="27"/>
      <c r="R359" s="27"/>
      <c r="S359" s="27"/>
    </row>
    <row r="360" spans="1:19" x14ac:dyDescent="0.3">
      <c r="A360" s="20">
        <v>357</v>
      </c>
      <c r="B360" s="5" t="s">
        <v>253</v>
      </c>
      <c r="C360" s="4">
        <v>3</v>
      </c>
      <c r="D360" s="27">
        <v>3.6</v>
      </c>
      <c r="E360" s="27">
        <v>4.9000000000000004</v>
      </c>
      <c r="F360" s="27">
        <v>6.4</v>
      </c>
      <c r="G360" s="27">
        <v>5.7</v>
      </c>
      <c r="H360" s="27">
        <v>4.7</v>
      </c>
      <c r="I360" s="27">
        <v>5.3</v>
      </c>
      <c r="J360" s="27">
        <v>5.3</v>
      </c>
      <c r="K360" s="27">
        <v>4.8</v>
      </c>
      <c r="L360" s="27">
        <v>5</v>
      </c>
      <c r="M360" s="27">
        <v>5.6</v>
      </c>
      <c r="N360" s="27">
        <v>4.0999999999999996</v>
      </c>
      <c r="O360" s="27">
        <v>3.2</v>
      </c>
      <c r="P360" s="27">
        <v>3.9</v>
      </c>
      <c r="Q360" s="27"/>
      <c r="R360" s="27"/>
      <c r="S360" s="27"/>
    </row>
    <row r="361" spans="1:19" x14ac:dyDescent="0.3">
      <c r="A361" s="20">
        <v>358</v>
      </c>
      <c r="B361" s="5" t="s">
        <v>400</v>
      </c>
      <c r="C361" s="4">
        <v>4.4000000000000004</v>
      </c>
      <c r="D361" s="27">
        <v>4.5999999999999996</v>
      </c>
      <c r="E361" s="27">
        <v>4.3</v>
      </c>
      <c r="F361" s="27">
        <v>6</v>
      </c>
      <c r="G361" s="27">
        <v>5.6</v>
      </c>
      <c r="H361" s="27">
        <v>8.9</v>
      </c>
      <c r="I361" s="27">
        <v>7.1</v>
      </c>
      <c r="J361" s="27">
        <v>6.5</v>
      </c>
      <c r="K361" s="27">
        <v>3.9</v>
      </c>
      <c r="L361" s="27">
        <v>5</v>
      </c>
      <c r="M361" s="27">
        <v>6.6</v>
      </c>
      <c r="N361" s="27">
        <v>4.4000000000000004</v>
      </c>
      <c r="O361" s="27">
        <v>3.3</v>
      </c>
      <c r="P361" s="27">
        <v>3.5</v>
      </c>
      <c r="Q361" s="27"/>
      <c r="R361" s="27"/>
      <c r="S361" s="27"/>
    </row>
    <row r="362" spans="1:19" x14ac:dyDescent="0.3">
      <c r="A362" s="20">
        <v>359</v>
      </c>
      <c r="B362" s="5" t="s">
        <v>254</v>
      </c>
      <c r="C362" s="4">
        <v>4.5999999999999996</v>
      </c>
      <c r="D362" s="27">
        <v>4.3</v>
      </c>
      <c r="E362" s="27">
        <v>4.8</v>
      </c>
      <c r="F362" s="27">
        <v>4.5</v>
      </c>
      <c r="G362" s="27">
        <v>4.9000000000000004</v>
      </c>
      <c r="H362" s="27">
        <v>5.4</v>
      </c>
      <c r="I362" s="27">
        <v>4.9000000000000004</v>
      </c>
      <c r="J362" s="27">
        <v>5.0999999999999996</v>
      </c>
      <c r="K362" s="27">
        <v>3.9</v>
      </c>
      <c r="L362" s="27">
        <v>5.2</v>
      </c>
      <c r="M362" s="27">
        <v>5.6</v>
      </c>
      <c r="N362" s="27">
        <v>4.5</v>
      </c>
      <c r="O362" s="27">
        <v>3.4</v>
      </c>
      <c r="P362" s="27">
        <v>3.3</v>
      </c>
      <c r="Q362" s="27"/>
      <c r="R362" s="27"/>
      <c r="S362" s="27"/>
    </row>
    <row r="363" spans="1:19" x14ac:dyDescent="0.3">
      <c r="A363" s="20">
        <v>360</v>
      </c>
      <c r="B363" s="5" t="s">
        <v>401</v>
      </c>
      <c r="C363" s="4">
        <v>4.0999999999999996</v>
      </c>
      <c r="D363" s="27">
        <v>3.7</v>
      </c>
      <c r="E363" s="27">
        <v>3.8</v>
      </c>
      <c r="F363" s="27">
        <v>5.2</v>
      </c>
      <c r="G363" s="27">
        <v>5.0999999999999996</v>
      </c>
      <c r="H363" s="27">
        <v>7.5</v>
      </c>
      <c r="I363" s="27">
        <v>6.2</v>
      </c>
      <c r="J363" s="27">
        <v>5.8</v>
      </c>
      <c r="K363" s="27">
        <v>2.9</v>
      </c>
      <c r="L363" s="27">
        <v>3.5</v>
      </c>
      <c r="M363" s="27">
        <v>6</v>
      </c>
      <c r="N363" s="27">
        <v>3.4</v>
      </c>
      <c r="O363" s="27">
        <v>2.9</v>
      </c>
      <c r="P363" s="27">
        <v>2.9</v>
      </c>
      <c r="Q363" s="27"/>
      <c r="R363" s="27"/>
      <c r="S363" s="27"/>
    </row>
    <row r="364" spans="1:19" x14ac:dyDescent="0.3">
      <c r="A364" s="20">
        <v>361</v>
      </c>
      <c r="B364" s="5" t="s">
        <v>255</v>
      </c>
      <c r="C364" s="4">
        <v>1.5</v>
      </c>
      <c r="D364" s="27">
        <v>1.9</v>
      </c>
      <c r="E364" s="27">
        <v>2.2000000000000002</v>
      </c>
      <c r="F364" s="27">
        <v>2.6</v>
      </c>
      <c r="G364" s="27">
        <v>2.2999999999999998</v>
      </c>
      <c r="H364" s="27">
        <v>1.7</v>
      </c>
      <c r="I364" s="27">
        <v>2.2000000000000002</v>
      </c>
      <c r="J364" s="27">
        <v>1.5</v>
      </c>
      <c r="K364" s="27">
        <v>1.5</v>
      </c>
      <c r="L364" s="27">
        <v>1.9</v>
      </c>
      <c r="M364" s="27">
        <v>3.1</v>
      </c>
      <c r="N364" s="27">
        <v>1.5</v>
      </c>
      <c r="O364" s="27">
        <v>1.1000000000000001</v>
      </c>
      <c r="P364" s="27">
        <v>1.3</v>
      </c>
      <c r="Q364" s="27"/>
      <c r="R364" s="27"/>
      <c r="S364" s="27"/>
    </row>
    <row r="365" spans="1:19" x14ac:dyDescent="0.3">
      <c r="A365" s="20">
        <v>362</v>
      </c>
      <c r="B365" s="5" t="s">
        <v>587</v>
      </c>
      <c r="C365" s="4"/>
      <c r="D365" s="27"/>
      <c r="E365" s="27"/>
      <c r="F365" s="27"/>
      <c r="G365" s="27"/>
      <c r="H365" s="27"/>
      <c r="I365" s="27"/>
      <c r="J365" s="27"/>
      <c r="K365" s="27"/>
      <c r="L365" s="27">
        <v>4.8</v>
      </c>
      <c r="M365" s="27">
        <v>5.8</v>
      </c>
      <c r="N365" s="27">
        <v>3.1</v>
      </c>
      <c r="O365" s="27">
        <v>2.9</v>
      </c>
      <c r="P365" s="27">
        <v>2.4</v>
      </c>
      <c r="Q365" s="27"/>
      <c r="R365" s="27"/>
      <c r="S365" s="27"/>
    </row>
    <row r="366" spans="1:19" x14ac:dyDescent="0.3">
      <c r="A366" s="20">
        <v>363</v>
      </c>
      <c r="B366" s="5" t="s">
        <v>588</v>
      </c>
      <c r="C366" s="4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>
        <v>2.5</v>
      </c>
      <c r="Q366" s="27"/>
      <c r="R366" s="27"/>
      <c r="S366" s="27"/>
    </row>
    <row r="367" spans="1:19" x14ac:dyDescent="0.3">
      <c r="A367" s="20">
        <v>364</v>
      </c>
      <c r="B367" s="5" t="s">
        <v>589</v>
      </c>
      <c r="C367" s="4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>
        <v>2.2999999999999998</v>
      </c>
      <c r="Q367" s="27"/>
      <c r="R367" s="27"/>
      <c r="S367" s="27"/>
    </row>
    <row r="368" spans="1:19" x14ac:dyDescent="0.3">
      <c r="A368" s="20">
        <v>365</v>
      </c>
      <c r="B368" s="5" t="s">
        <v>590</v>
      </c>
      <c r="C368" s="4"/>
      <c r="D368" s="27"/>
      <c r="E368" s="27"/>
      <c r="F368" s="27"/>
      <c r="G368" s="27"/>
      <c r="H368" s="27"/>
      <c r="I368" s="27"/>
      <c r="J368" s="27"/>
      <c r="K368" s="27"/>
      <c r="L368" s="27">
        <v>3.3</v>
      </c>
      <c r="M368" s="27">
        <v>4.7</v>
      </c>
      <c r="N368" s="27">
        <v>2.4</v>
      </c>
      <c r="O368" s="27">
        <v>2.1</v>
      </c>
      <c r="P368" s="27">
        <v>2.1</v>
      </c>
      <c r="Q368" s="27"/>
      <c r="R368" s="27"/>
      <c r="S368" s="27"/>
    </row>
    <row r="369" spans="1:19" x14ac:dyDescent="0.3">
      <c r="A369" s="20">
        <v>366</v>
      </c>
      <c r="B369" s="5" t="s">
        <v>591</v>
      </c>
      <c r="C369" s="4">
        <v>2.7</v>
      </c>
      <c r="D369" s="27">
        <v>2.1</v>
      </c>
      <c r="E369" s="27">
        <v>3.1</v>
      </c>
      <c r="F369" s="27">
        <v>2.8</v>
      </c>
      <c r="G369" s="27">
        <v>4.0999999999999996</v>
      </c>
      <c r="H369" s="27">
        <v>2.9</v>
      </c>
      <c r="I369" s="27">
        <v>3.2</v>
      </c>
      <c r="J369" s="27">
        <v>3.6</v>
      </c>
      <c r="K369" s="27">
        <v>3.4</v>
      </c>
      <c r="L369" s="27">
        <v>1.6</v>
      </c>
      <c r="M369" s="27">
        <v>2.2999999999999998</v>
      </c>
      <c r="N369" s="27">
        <v>1</v>
      </c>
      <c r="O369" s="27">
        <v>1.3</v>
      </c>
      <c r="P369" s="27">
        <v>1.3</v>
      </c>
      <c r="Q369" s="27"/>
      <c r="R369" s="27"/>
      <c r="S369" s="27"/>
    </row>
    <row r="370" spans="1:19" x14ac:dyDescent="0.3">
      <c r="A370" s="20">
        <v>367</v>
      </c>
      <c r="B370" s="5" t="s">
        <v>256</v>
      </c>
      <c r="C370" s="4">
        <v>5.7</v>
      </c>
      <c r="D370" s="27">
        <v>6.1</v>
      </c>
      <c r="E370" s="27">
        <v>5.4</v>
      </c>
      <c r="F370" s="27">
        <v>6.2</v>
      </c>
      <c r="G370" s="27">
        <v>6.9</v>
      </c>
      <c r="H370" s="27">
        <v>5</v>
      </c>
      <c r="I370" s="27">
        <v>5.9</v>
      </c>
      <c r="J370" s="27">
        <v>5.5</v>
      </c>
      <c r="K370" s="27">
        <v>4.3</v>
      </c>
      <c r="L370" s="27">
        <v>5</v>
      </c>
      <c r="M370" s="27">
        <v>5.3</v>
      </c>
      <c r="N370" s="27">
        <v>3.2</v>
      </c>
      <c r="O370" s="27">
        <v>2.5</v>
      </c>
      <c r="P370" s="27">
        <v>2.8</v>
      </c>
      <c r="Q370" s="27"/>
      <c r="R370" s="27"/>
      <c r="S370" s="27"/>
    </row>
    <row r="371" spans="1:19" x14ac:dyDescent="0.3">
      <c r="A371" s="20">
        <v>368</v>
      </c>
      <c r="B371" s="5" t="s">
        <v>257</v>
      </c>
      <c r="C371" s="4">
        <v>2.7</v>
      </c>
      <c r="D371" s="27">
        <v>3.3</v>
      </c>
      <c r="E371" s="27">
        <v>3.4</v>
      </c>
      <c r="F371" s="27">
        <v>4.5</v>
      </c>
      <c r="G371" s="27">
        <v>4.0999999999999996</v>
      </c>
      <c r="H371" s="27">
        <v>3.5</v>
      </c>
      <c r="I371" s="27">
        <v>4</v>
      </c>
      <c r="J371" s="27">
        <v>4.3</v>
      </c>
      <c r="K371" s="27">
        <v>4.4000000000000004</v>
      </c>
      <c r="L371" s="27">
        <v>4.8</v>
      </c>
      <c r="M371" s="27">
        <v>5.4</v>
      </c>
      <c r="N371" s="27">
        <v>4.0999999999999996</v>
      </c>
      <c r="O371" s="27">
        <v>3.1</v>
      </c>
      <c r="P371" s="27">
        <v>3.5</v>
      </c>
      <c r="Q371" s="27"/>
      <c r="R371" s="27"/>
      <c r="S371" s="27"/>
    </row>
    <row r="372" spans="1:19" x14ac:dyDescent="0.3">
      <c r="A372" s="20">
        <v>369</v>
      </c>
      <c r="B372" s="5" t="s">
        <v>592</v>
      </c>
      <c r="C372" s="4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>
        <v>3.6</v>
      </c>
      <c r="Q372" s="27"/>
      <c r="R372" s="27"/>
      <c r="S372" s="27"/>
    </row>
    <row r="373" spans="1:19" x14ac:dyDescent="0.3">
      <c r="A373" s="20">
        <v>370</v>
      </c>
      <c r="B373" s="5" t="s">
        <v>402</v>
      </c>
      <c r="C373" s="4">
        <v>7.7</v>
      </c>
      <c r="D373" s="27">
        <v>7.9</v>
      </c>
      <c r="E373" s="27">
        <v>10.4</v>
      </c>
      <c r="F373" s="27">
        <v>8.3000000000000007</v>
      </c>
      <c r="G373" s="27">
        <v>10.8</v>
      </c>
      <c r="H373" s="27">
        <v>8.1999999999999993</v>
      </c>
      <c r="I373" s="27">
        <v>8.3000000000000007</v>
      </c>
      <c r="J373" s="27">
        <v>9</v>
      </c>
      <c r="K373" s="27">
        <v>9.6999999999999993</v>
      </c>
      <c r="L373" s="27">
        <v>4.8</v>
      </c>
      <c r="M373" s="27">
        <v>5.7</v>
      </c>
      <c r="N373" s="27">
        <v>3.6</v>
      </c>
      <c r="O373" s="27">
        <v>4.3</v>
      </c>
      <c r="P373" s="27">
        <v>5</v>
      </c>
      <c r="Q373" s="27"/>
      <c r="R373" s="27"/>
      <c r="S373" s="27"/>
    </row>
    <row r="374" spans="1:19" x14ac:dyDescent="0.3">
      <c r="A374" s="20">
        <v>371</v>
      </c>
      <c r="B374" s="5" t="s">
        <v>403</v>
      </c>
      <c r="C374" s="4">
        <v>9.6</v>
      </c>
      <c r="D374" s="27">
        <v>7.8</v>
      </c>
      <c r="E374" s="27">
        <v>7.9</v>
      </c>
      <c r="F374" s="27">
        <v>9.6999999999999993</v>
      </c>
      <c r="G374" s="27">
        <v>8</v>
      </c>
      <c r="H374" s="27">
        <v>6.2</v>
      </c>
      <c r="I374" s="27">
        <v>7.2</v>
      </c>
      <c r="J374" s="27">
        <v>5.6</v>
      </c>
      <c r="K374" s="27">
        <v>5.7</v>
      </c>
      <c r="L374" s="27">
        <v>6.1</v>
      </c>
      <c r="M374" s="27">
        <v>5.8</v>
      </c>
      <c r="N374" s="27">
        <v>5.3</v>
      </c>
      <c r="O374" s="27">
        <v>4</v>
      </c>
      <c r="P374" s="27">
        <v>3.7</v>
      </c>
      <c r="Q374" s="27"/>
      <c r="R374" s="27"/>
      <c r="S374" s="27"/>
    </row>
    <row r="375" spans="1:19" x14ac:dyDescent="0.3">
      <c r="A375" s="20">
        <v>372</v>
      </c>
      <c r="B375" s="5" t="s">
        <v>258</v>
      </c>
      <c r="C375" s="4">
        <v>3.2</v>
      </c>
      <c r="D375" s="27">
        <v>3.6</v>
      </c>
      <c r="E375" s="27">
        <v>4.0999999999999996</v>
      </c>
      <c r="F375" s="27">
        <v>5.5</v>
      </c>
      <c r="G375" s="27">
        <v>6.2</v>
      </c>
      <c r="H375" s="27">
        <v>4.2</v>
      </c>
      <c r="I375" s="27">
        <v>4.0999999999999996</v>
      </c>
      <c r="J375" s="27">
        <v>3.9</v>
      </c>
      <c r="K375" s="27">
        <v>3.8</v>
      </c>
      <c r="L375" s="27">
        <v>4.2</v>
      </c>
      <c r="M375" s="27">
        <v>5.3</v>
      </c>
      <c r="N375" s="27">
        <v>3.1</v>
      </c>
      <c r="O375" s="27">
        <v>2.5</v>
      </c>
      <c r="P375" s="27">
        <v>3.5</v>
      </c>
      <c r="Q375" s="27"/>
      <c r="R375" s="27"/>
      <c r="S375" s="27"/>
    </row>
    <row r="376" spans="1:19" x14ac:dyDescent="0.3">
      <c r="A376" s="20">
        <v>373</v>
      </c>
      <c r="B376" s="5" t="s">
        <v>593</v>
      </c>
      <c r="C376" s="4"/>
      <c r="D376" s="27"/>
      <c r="E376" s="27"/>
      <c r="F376" s="27"/>
      <c r="G376" s="27"/>
      <c r="H376" s="27"/>
      <c r="I376" s="27"/>
      <c r="J376" s="27"/>
      <c r="K376" s="27"/>
      <c r="L376" s="27">
        <v>6.8</v>
      </c>
      <c r="M376" s="27">
        <v>9.1</v>
      </c>
      <c r="N376" s="27">
        <v>5.5</v>
      </c>
      <c r="O376" s="27">
        <v>4.8</v>
      </c>
      <c r="P376" s="27">
        <v>6.2</v>
      </c>
      <c r="Q376" s="27"/>
      <c r="R376" s="27"/>
      <c r="S376" s="27"/>
    </row>
    <row r="377" spans="1:19" x14ac:dyDescent="0.3">
      <c r="A377" s="20">
        <v>374</v>
      </c>
      <c r="B377" s="5" t="s">
        <v>594</v>
      </c>
      <c r="C377" s="4"/>
      <c r="D377" s="27"/>
      <c r="E377" s="27"/>
      <c r="F377" s="27"/>
      <c r="G377" s="27"/>
      <c r="H377" s="27"/>
      <c r="I377" s="27"/>
      <c r="J377" s="27"/>
      <c r="K377" s="27"/>
      <c r="L377" s="27">
        <v>4.0999999999999996</v>
      </c>
      <c r="M377" s="27">
        <v>6.4</v>
      </c>
      <c r="N377" s="27">
        <v>3.8</v>
      </c>
      <c r="O377" s="27">
        <v>3.4</v>
      </c>
      <c r="P377" s="27">
        <v>4.0999999999999996</v>
      </c>
      <c r="Q377" s="27"/>
      <c r="R377" s="27"/>
      <c r="S377" s="27"/>
    </row>
    <row r="378" spans="1:19" x14ac:dyDescent="0.3">
      <c r="A378" s="20">
        <v>375</v>
      </c>
      <c r="B378" s="5" t="s">
        <v>404</v>
      </c>
      <c r="C378" s="4">
        <v>6.3</v>
      </c>
      <c r="D378" s="27">
        <v>4.9000000000000004</v>
      </c>
      <c r="E378" s="27">
        <v>5.2</v>
      </c>
      <c r="F378" s="27">
        <v>6</v>
      </c>
      <c r="G378" s="27">
        <v>6.7</v>
      </c>
      <c r="H378" s="27">
        <v>6.8</v>
      </c>
      <c r="I378" s="27">
        <v>6</v>
      </c>
      <c r="J378" s="27">
        <v>4.5</v>
      </c>
      <c r="K378" s="27">
        <v>4.7</v>
      </c>
      <c r="L378" s="27">
        <v>4.3</v>
      </c>
      <c r="M378" s="27">
        <v>3.6</v>
      </c>
      <c r="N378" s="27">
        <v>3.9</v>
      </c>
      <c r="O378" s="27">
        <v>4.8</v>
      </c>
      <c r="P378" s="27">
        <v>3.9</v>
      </c>
      <c r="Q378" s="27"/>
      <c r="R378" s="27"/>
      <c r="S378" s="27"/>
    </row>
    <row r="379" spans="1:19" x14ac:dyDescent="0.3">
      <c r="A379" s="20">
        <v>376</v>
      </c>
      <c r="B379" s="5" t="s">
        <v>259</v>
      </c>
      <c r="C379" s="4">
        <v>1.3</v>
      </c>
      <c r="D379" s="27">
        <v>1.6</v>
      </c>
      <c r="E379" s="27">
        <v>1.5</v>
      </c>
      <c r="F379" s="27">
        <v>2.1</v>
      </c>
      <c r="G379" s="27">
        <v>1.9</v>
      </c>
      <c r="H379" s="27">
        <v>1.3</v>
      </c>
      <c r="I379" s="27">
        <v>1.7</v>
      </c>
      <c r="J379" s="27">
        <v>1.5</v>
      </c>
      <c r="K379" s="27">
        <v>1.3</v>
      </c>
      <c r="L379" s="27">
        <v>1.8</v>
      </c>
      <c r="M379" s="27">
        <v>3.1</v>
      </c>
      <c r="N379" s="27">
        <v>1.5</v>
      </c>
      <c r="O379" s="27">
        <v>1.3</v>
      </c>
      <c r="P379" s="27">
        <v>1.8</v>
      </c>
      <c r="Q379" s="27"/>
      <c r="R379" s="27"/>
      <c r="S379" s="27"/>
    </row>
    <row r="380" spans="1:19" x14ac:dyDescent="0.3">
      <c r="A380" s="20">
        <v>377</v>
      </c>
      <c r="B380" s="5" t="s">
        <v>595</v>
      </c>
      <c r="C380" s="4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>
        <v>5.7</v>
      </c>
      <c r="Q380" s="27"/>
      <c r="R380" s="27"/>
      <c r="S380" s="27"/>
    </row>
    <row r="381" spans="1:19" x14ac:dyDescent="0.3">
      <c r="A381" s="20">
        <v>378</v>
      </c>
      <c r="B381" s="5" t="s">
        <v>596</v>
      </c>
      <c r="C381" s="4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>
        <v>6.5</v>
      </c>
      <c r="Q381" s="27"/>
      <c r="R381" s="27"/>
      <c r="S381" s="27"/>
    </row>
    <row r="382" spans="1:19" x14ac:dyDescent="0.3">
      <c r="A382" s="20">
        <v>379</v>
      </c>
      <c r="B382" s="5" t="s">
        <v>597</v>
      </c>
      <c r="C382" s="4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>
        <v>7</v>
      </c>
      <c r="Q382" s="27"/>
      <c r="R382" s="27"/>
      <c r="S382" s="27"/>
    </row>
    <row r="383" spans="1:19" x14ac:dyDescent="0.3">
      <c r="A383" s="20">
        <v>380</v>
      </c>
      <c r="B383" s="5" t="s">
        <v>598</v>
      </c>
      <c r="C383" s="4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>
        <v>4.5</v>
      </c>
      <c r="Q383" s="27"/>
      <c r="R383" s="27"/>
      <c r="S383" s="27"/>
    </row>
    <row r="384" spans="1:19" x14ac:dyDescent="0.3">
      <c r="A384" s="20">
        <v>381</v>
      </c>
      <c r="B384" s="5" t="s">
        <v>599</v>
      </c>
      <c r="C384" s="4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>
        <v>6.7</v>
      </c>
      <c r="Q384" s="27"/>
      <c r="R384" s="27"/>
      <c r="S384" s="27"/>
    </row>
    <row r="385" spans="1:19" x14ac:dyDescent="0.3">
      <c r="A385" s="20">
        <v>382</v>
      </c>
      <c r="B385" s="5" t="s">
        <v>600</v>
      </c>
      <c r="C385" s="4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>
        <v>2.2999999999999998</v>
      </c>
      <c r="Q385" s="27"/>
      <c r="R385" s="27"/>
      <c r="S385" s="27"/>
    </row>
    <row r="386" spans="1:19" x14ac:dyDescent="0.3">
      <c r="A386" s="20">
        <v>383</v>
      </c>
      <c r="B386" s="5" t="s">
        <v>260</v>
      </c>
      <c r="C386" s="4">
        <v>2.7</v>
      </c>
      <c r="D386" s="27">
        <v>2.7</v>
      </c>
      <c r="E386" s="27">
        <v>1.9</v>
      </c>
      <c r="F386" s="27">
        <v>2.8</v>
      </c>
      <c r="G386" s="27">
        <v>2.5</v>
      </c>
      <c r="H386" s="27">
        <v>2.2999999999999998</v>
      </c>
      <c r="I386" s="27">
        <v>2.5</v>
      </c>
      <c r="J386" s="27">
        <v>2.4</v>
      </c>
      <c r="K386" s="27">
        <v>2.2000000000000002</v>
      </c>
      <c r="L386" s="27">
        <v>3.2</v>
      </c>
      <c r="M386" s="27">
        <v>4.3</v>
      </c>
      <c r="N386" s="27">
        <v>2.7</v>
      </c>
      <c r="O386" s="27">
        <v>1.9</v>
      </c>
      <c r="P386" s="27">
        <v>2</v>
      </c>
      <c r="Q386" s="27"/>
      <c r="R386" s="27"/>
      <c r="S386" s="27"/>
    </row>
    <row r="387" spans="1:19" x14ac:dyDescent="0.3">
      <c r="A387" s="20">
        <v>384</v>
      </c>
      <c r="B387" s="5" t="s">
        <v>261</v>
      </c>
      <c r="C387" s="4">
        <v>6.4</v>
      </c>
      <c r="D387" s="27">
        <v>6.3</v>
      </c>
      <c r="E387" s="27">
        <v>7.1</v>
      </c>
      <c r="F387" s="27">
        <v>9.3000000000000007</v>
      </c>
      <c r="G387" s="27">
        <v>7.7</v>
      </c>
      <c r="H387" s="27">
        <v>7</v>
      </c>
      <c r="I387" s="27">
        <v>6.6</v>
      </c>
      <c r="J387" s="27">
        <v>5.8</v>
      </c>
      <c r="K387" s="27">
        <v>5.3</v>
      </c>
      <c r="L387" s="27">
        <v>6</v>
      </c>
      <c r="M387" s="27">
        <v>7</v>
      </c>
      <c r="N387" s="27">
        <v>4.3</v>
      </c>
      <c r="O387" s="27">
        <v>4.4000000000000004</v>
      </c>
      <c r="P387" s="27">
        <v>5.7</v>
      </c>
      <c r="Q387" s="27"/>
      <c r="R387" s="27"/>
      <c r="S387" s="27"/>
    </row>
    <row r="388" spans="1:19" x14ac:dyDescent="0.3">
      <c r="A388" s="20">
        <v>385</v>
      </c>
      <c r="B388" s="5" t="s">
        <v>262</v>
      </c>
      <c r="C388" s="4">
        <v>4.5</v>
      </c>
      <c r="D388" s="27">
        <v>4.7</v>
      </c>
      <c r="E388" s="27">
        <v>5</v>
      </c>
      <c r="F388" s="27">
        <v>6.7</v>
      </c>
      <c r="G388" s="27">
        <v>5.8</v>
      </c>
      <c r="H388" s="27">
        <v>5.6</v>
      </c>
      <c r="I388" s="27">
        <v>5.2</v>
      </c>
      <c r="J388" s="27">
        <v>4.0999999999999996</v>
      </c>
      <c r="K388" s="27">
        <v>4.0999999999999996</v>
      </c>
      <c r="L388" s="27">
        <v>4.4000000000000004</v>
      </c>
      <c r="M388" s="27">
        <v>5.2</v>
      </c>
      <c r="N388" s="27">
        <v>3.2</v>
      </c>
      <c r="O388" s="27">
        <v>2.9</v>
      </c>
      <c r="P388" s="27">
        <v>3.3</v>
      </c>
      <c r="Q388" s="27"/>
      <c r="R388" s="27"/>
      <c r="S388" s="27"/>
    </row>
    <row r="389" spans="1:19" x14ac:dyDescent="0.3">
      <c r="A389" s="20">
        <v>386</v>
      </c>
      <c r="B389" s="5" t="s">
        <v>263</v>
      </c>
      <c r="C389" s="4">
        <v>2.2999999999999998</v>
      </c>
      <c r="D389" s="27">
        <v>1.9</v>
      </c>
      <c r="E389" s="27">
        <v>2.1</v>
      </c>
      <c r="F389" s="27">
        <v>2.8</v>
      </c>
      <c r="G389" s="27">
        <v>2.5</v>
      </c>
      <c r="H389" s="27">
        <v>2.8</v>
      </c>
      <c r="I389" s="27">
        <v>2.1</v>
      </c>
      <c r="J389" s="27">
        <v>1.9</v>
      </c>
      <c r="K389" s="27">
        <v>1.5</v>
      </c>
      <c r="L389" s="27">
        <v>2.2999999999999998</v>
      </c>
      <c r="M389" s="27">
        <v>3.8</v>
      </c>
      <c r="N389" s="27">
        <v>2.2000000000000002</v>
      </c>
      <c r="O389" s="27">
        <v>1.6</v>
      </c>
      <c r="P389" s="27">
        <v>2.5</v>
      </c>
      <c r="Q389" s="27"/>
      <c r="R389" s="27"/>
      <c r="S389" s="27"/>
    </row>
    <row r="390" spans="1:19" x14ac:dyDescent="0.3">
      <c r="A390" s="20">
        <v>387</v>
      </c>
      <c r="B390" s="5" t="s">
        <v>405</v>
      </c>
      <c r="C390" s="4">
        <v>5.7</v>
      </c>
      <c r="D390" s="27">
        <v>4.4000000000000004</v>
      </c>
      <c r="E390" s="27">
        <v>4.4000000000000004</v>
      </c>
      <c r="F390" s="27">
        <v>5.0999999999999996</v>
      </c>
      <c r="G390" s="27">
        <v>6</v>
      </c>
      <c r="H390" s="27">
        <v>5.7</v>
      </c>
      <c r="I390" s="27">
        <v>5.0999999999999996</v>
      </c>
      <c r="J390" s="27">
        <v>3.4</v>
      </c>
      <c r="K390" s="27">
        <v>2.9</v>
      </c>
      <c r="L390" s="27">
        <v>2.8</v>
      </c>
      <c r="M390" s="27">
        <v>2.6</v>
      </c>
      <c r="N390" s="27">
        <v>2.8</v>
      </c>
      <c r="O390" s="27">
        <v>3.1</v>
      </c>
      <c r="P390" s="27">
        <v>2.7</v>
      </c>
      <c r="Q390" s="27"/>
      <c r="R390" s="27"/>
      <c r="S390" s="27"/>
    </row>
    <row r="391" spans="1:19" x14ac:dyDescent="0.3">
      <c r="A391" s="20">
        <v>388</v>
      </c>
      <c r="B391" s="5" t="s">
        <v>406</v>
      </c>
      <c r="C391" s="4">
        <v>5</v>
      </c>
      <c r="D391" s="27">
        <v>4.9000000000000004</v>
      </c>
      <c r="E391" s="27">
        <v>3.7</v>
      </c>
      <c r="F391" s="27">
        <v>4.5</v>
      </c>
      <c r="G391" s="27">
        <v>5.2</v>
      </c>
      <c r="H391" s="27">
        <v>3.7</v>
      </c>
      <c r="I391" s="27">
        <v>5.4</v>
      </c>
      <c r="J391" s="27">
        <v>5</v>
      </c>
      <c r="K391" s="27">
        <v>3.9</v>
      </c>
      <c r="L391" s="27">
        <v>4.3</v>
      </c>
      <c r="M391" s="27">
        <v>4.2</v>
      </c>
      <c r="N391" s="27">
        <v>1.9</v>
      </c>
      <c r="O391" s="27">
        <v>2</v>
      </c>
      <c r="P391" s="27">
        <v>1</v>
      </c>
      <c r="Q391" s="27"/>
      <c r="R391" s="27"/>
      <c r="S391" s="27"/>
    </row>
    <row r="392" spans="1:19" x14ac:dyDescent="0.3">
      <c r="A392" s="20">
        <v>389</v>
      </c>
      <c r="B392" s="5" t="s">
        <v>264</v>
      </c>
      <c r="C392" s="4">
        <v>8.1</v>
      </c>
      <c r="D392" s="27">
        <v>12.1</v>
      </c>
      <c r="E392" s="27">
        <v>11</v>
      </c>
      <c r="F392" s="27">
        <v>10</v>
      </c>
      <c r="G392" s="27">
        <v>11.8</v>
      </c>
      <c r="H392" s="27">
        <v>11.5</v>
      </c>
      <c r="I392" s="27">
        <v>8.9</v>
      </c>
      <c r="J392" s="27">
        <v>3.8</v>
      </c>
      <c r="K392" s="27">
        <v>2.7</v>
      </c>
      <c r="L392" s="27">
        <v>4.3</v>
      </c>
      <c r="M392" s="27">
        <v>5.4</v>
      </c>
      <c r="N392" s="27">
        <v>3</v>
      </c>
      <c r="O392" s="27">
        <v>3.7</v>
      </c>
      <c r="P392" s="27">
        <v>4.2</v>
      </c>
      <c r="Q392" s="27"/>
      <c r="R392" s="27"/>
      <c r="S392" s="27"/>
    </row>
    <row r="393" spans="1:19" x14ac:dyDescent="0.3">
      <c r="A393" s="20">
        <v>390</v>
      </c>
      <c r="B393" s="5" t="s">
        <v>265</v>
      </c>
      <c r="C393" s="4">
        <v>4</v>
      </c>
      <c r="D393" s="27">
        <v>3.9</v>
      </c>
      <c r="E393" s="27">
        <v>3</v>
      </c>
      <c r="F393" s="27">
        <v>4.7</v>
      </c>
      <c r="G393" s="27">
        <v>4.3</v>
      </c>
      <c r="H393" s="27">
        <v>3.7</v>
      </c>
      <c r="I393" s="27">
        <v>3.7</v>
      </c>
      <c r="J393" s="27">
        <v>3.5</v>
      </c>
      <c r="K393" s="27">
        <v>3.3</v>
      </c>
      <c r="L393" s="27">
        <v>4.3</v>
      </c>
      <c r="M393" s="27">
        <v>4.8</v>
      </c>
      <c r="N393" s="27">
        <v>3.1</v>
      </c>
      <c r="O393" s="27">
        <v>2</v>
      </c>
      <c r="P393" s="27">
        <v>2.1</v>
      </c>
      <c r="Q393" s="27"/>
      <c r="R393" s="27"/>
      <c r="S393" s="27"/>
    </row>
    <row r="394" spans="1:19" x14ac:dyDescent="0.3">
      <c r="A394" s="20">
        <v>391</v>
      </c>
      <c r="B394" s="5" t="s">
        <v>266</v>
      </c>
      <c r="C394" s="4">
        <v>8.5</v>
      </c>
      <c r="D394" s="27">
        <v>9.3000000000000007</v>
      </c>
      <c r="E394" s="27">
        <v>9</v>
      </c>
      <c r="F394" s="27">
        <v>9.9</v>
      </c>
      <c r="G394" s="27">
        <v>10.199999999999999</v>
      </c>
      <c r="H394" s="27">
        <v>8.4</v>
      </c>
      <c r="I394" s="27">
        <v>9.1999999999999993</v>
      </c>
      <c r="J394" s="27">
        <v>8.4</v>
      </c>
      <c r="K394" s="27">
        <v>7.4</v>
      </c>
      <c r="L394" s="27">
        <v>8.3000000000000007</v>
      </c>
      <c r="M394" s="27">
        <v>7.6</v>
      </c>
      <c r="N394" s="27">
        <v>5.5</v>
      </c>
      <c r="O394" s="27">
        <v>4.5999999999999996</v>
      </c>
      <c r="P394" s="27">
        <v>5</v>
      </c>
      <c r="Q394" s="27"/>
      <c r="R394" s="27"/>
      <c r="S394" s="27"/>
    </row>
    <row r="395" spans="1:19" x14ac:dyDescent="0.3">
      <c r="A395" s="20">
        <v>392</v>
      </c>
      <c r="B395" s="5" t="s">
        <v>407</v>
      </c>
      <c r="C395" s="4">
        <v>4.2</v>
      </c>
      <c r="D395" s="27">
        <v>3.6</v>
      </c>
      <c r="E395" s="27">
        <v>3.1</v>
      </c>
      <c r="F395" s="27">
        <v>3.6</v>
      </c>
      <c r="G395" s="27">
        <v>3.4</v>
      </c>
      <c r="H395" s="27">
        <v>5.9</v>
      </c>
      <c r="I395" s="27">
        <v>5.5</v>
      </c>
      <c r="J395" s="27">
        <v>5.6</v>
      </c>
      <c r="K395" s="27">
        <v>3.2</v>
      </c>
      <c r="L395" s="27">
        <v>2.9</v>
      </c>
      <c r="M395" s="27">
        <v>4.0999999999999996</v>
      </c>
      <c r="N395" s="27">
        <v>3.2</v>
      </c>
      <c r="O395" s="27">
        <v>2.4</v>
      </c>
      <c r="P395" s="27">
        <v>2.5</v>
      </c>
      <c r="Q395" s="27"/>
      <c r="R395" s="27"/>
      <c r="S395" s="27"/>
    </row>
    <row r="396" spans="1:19" x14ac:dyDescent="0.3">
      <c r="A396" s="20">
        <v>393</v>
      </c>
      <c r="B396" s="5" t="s">
        <v>267</v>
      </c>
      <c r="C396" s="4">
        <v>3</v>
      </c>
      <c r="D396" s="27">
        <v>3.3</v>
      </c>
      <c r="E396" s="27">
        <v>3.7</v>
      </c>
      <c r="F396" s="27">
        <v>5.0999999999999996</v>
      </c>
      <c r="G396" s="27">
        <v>4.7</v>
      </c>
      <c r="H396" s="27">
        <v>3.8</v>
      </c>
      <c r="I396" s="27">
        <v>3.3</v>
      </c>
      <c r="J396" s="27">
        <v>2.8</v>
      </c>
      <c r="K396" s="27">
        <v>2.6</v>
      </c>
      <c r="L396" s="27">
        <v>3.1</v>
      </c>
      <c r="M396" s="27">
        <v>4.9000000000000004</v>
      </c>
      <c r="N396" s="27">
        <v>2.9</v>
      </c>
      <c r="O396" s="27">
        <v>2.4</v>
      </c>
      <c r="P396" s="27">
        <v>3.1</v>
      </c>
      <c r="Q396" s="27"/>
      <c r="R396" s="27"/>
      <c r="S396" s="27"/>
    </row>
    <row r="397" spans="1:19" x14ac:dyDescent="0.3">
      <c r="A397" s="20">
        <v>394</v>
      </c>
      <c r="B397" s="5" t="s">
        <v>268</v>
      </c>
      <c r="C397" s="4">
        <v>3</v>
      </c>
      <c r="D397" s="27">
        <v>3.3</v>
      </c>
      <c r="E397" s="27">
        <v>3.1</v>
      </c>
      <c r="F397" s="27">
        <v>4</v>
      </c>
      <c r="G397" s="27">
        <v>3.5</v>
      </c>
      <c r="H397" s="27">
        <v>3.1</v>
      </c>
      <c r="I397" s="27">
        <v>3</v>
      </c>
      <c r="J397" s="27">
        <v>2.7</v>
      </c>
      <c r="K397" s="27">
        <v>2.5</v>
      </c>
      <c r="L397" s="27">
        <v>2.8</v>
      </c>
      <c r="M397" s="27">
        <v>4.0999999999999996</v>
      </c>
      <c r="N397" s="27">
        <v>2.6</v>
      </c>
      <c r="O397" s="27">
        <v>2</v>
      </c>
      <c r="P397" s="27">
        <v>2.5</v>
      </c>
      <c r="Q397" s="27"/>
      <c r="R397" s="27"/>
      <c r="S397" s="27"/>
    </row>
    <row r="398" spans="1:19" x14ac:dyDescent="0.3">
      <c r="A398" s="20">
        <v>395</v>
      </c>
      <c r="B398" s="5" t="s">
        <v>269</v>
      </c>
      <c r="C398" s="4">
        <v>2.5</v>
      </c>
      <c r="D398" s="27">
        <v>2.2999999999999998</v>
      </c>
      <c r="E398" s="27">
        <v>2.5</v>
      </c>
      <c r="F398" s="27">
        <v>3.4</v>
      </c>
      <c r="G398" s="27">
        <v>3.6</v>
      </c>
      <c r="H398" s="27">
        <v>3.2</v>
      </c>
      <c r="I398" s="27">
        <v>2.6</v>
      </c>
      <c r="J398" s="27">
        <v>2</v>
      </c>
      <c r="K398" s="27">
        <v>2</v>
      </c>
      <c r="L398" s="27">
        <v>2.4</v>
      </c>
      <c r="M398" s="27">
        <v>4</v>
      </c>
      <c r="N398" s="27">
        <v>1.8</v>
      </c>
      <c r="O398" s="27">
        <v>1.8</v>
      </c>
      <c r="P398" s="27">
        <v>2.5</v>
      </c>
      <c r="Q398" s="27"/>
      <c r="R398" s="27"/>
      <c r="S398" s="27"/>
    </row>
    <row r="399" spans="1:19" x14ac:dyDescent="0.3">
      <c r="A399" s="20">
        <v>396</v>
      </c>
      <c r="B399" s="5" t="s">
        <v>601</v>
      </c>
      <c r="C399" s="4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>
        <v>13.2</v>
      </c>
      <c r="Q399" s="27"/>
      <c r="R399" s="27"/>
      <c r="S399" s="27"/>
    </row>
    <row r="400" spans="1:19" x14ac:dyDescent="0.3">
      <c r="A400" s="20">
        <v>397</v>
      </c>
      <c r="B400" s="5" t="s">
        <v>602</v>
      </c>
      <c r="C400" s="4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>
        <v>9.8000000000000007</v>
      </c>
      <c r="Q400" s="27"/>
      <c r="R400" s="27"/>
      <c r="S400" s="27"/>
    </row>
    <row r="401" spans="1:19" x14ac:dyDescent="0.3">
      <c r="A401" s="20">
        <v>398</v>
      </c>
      <c r="B401" s="5" t="s">
        <v>408</v>
      </c>
      <c r="C401" s="4">
        <v>6.5</v>
      </c>
      <c r="D401" s="27">
        <v>6.1</v>
      </c>
      <c r="E401" s="27">
        <v>4.5</v>
      </c>
      <c r="F401" s="27">
        <v>7</v>
      </c>
      <c r="G401" s="27">
        <v>7.5</v>
      </c>
      <c r="H401" s="27">
        <v>4.5</v>
      </c>
      <c r="I401" s="27">
        <v>6.9</v>
      </c>
      <c r="J401" s="27">
        <v>6.3</v>
      </c>
      <c r="K401" s="27">
        <v>4.5999999999999996</v>
      </c>
      <c r="L401" s="27">
        <v>6.2</v>
      </c>
      <c r="M401" s="27">
        <v>6.1</v>
      </c>
      <c r="N401" s="27">
        <v>2.7</v>
      </c>
      <c r="O401" s="27">
        <v>2.7</v>
      </c>
      <c r="P401" s="27">
        <v>2</v>
      </c>
      <c r="Q401" s="27"/>
      <c r="R401" s="27"/>
      <c r="S401" s="27"/>
    </row>
    <row r="402" spans="1:19" x14ac:dyDescent="0.3">
      <c r="A402" s="20">
        <v>399</v>
      </c>
      <c r="B402" s="5" t="s">
        <v>409</v>
      </c>
      <c r="C402" s="4">
        <v>4.0999999999999996</v>
      </c>
      <c r="D402" s="27">
        <v>3.4</v>
      </c>
      <c r="E402" s="27">
        <v>5.4</v>
      </c>
      <c r="F402" s="27">
        <v>4.0999999999999996</v>
      </c>
      <c r="G402" s="27">
        <v>5.7</v>
      </c>
      <c r="H402" s="27">
        <v>4.3</v>
      </c>
      <c r="I402" s="27">
        <v>3.8</v>
      </c>
      <c r="J402" s="27">
        <v>2.7</v>
      </c>
      <c r="K402" s="27">
        <v>2.6</v>
      </c>
      <c r="L402" s="27">
        <v>2.6</v>
      </c>
      <c r="M402" s="27">
        <v>3.2</v>
      </c>
      <c r="N402" s="27">
        <v>2.2999999999999998</v>
      </c>
      <c r="O402" s="27">
        <v>2.4</v>
      </c>
      <c r="P402" s="27">
        <v>2.7</v>
      </c>
      <c r="Q402" s="27"/>
      <c r="R402" s="27"/>
      <c r="S402" s="27"/>
    </row>
    <row r="403" spans="1:19" x14ac:dyDescent="0.3">
      <c r="A403" s="20">
        <v>400</v>
      </c>
      <c r="B403" s="5" t="s">
        <v>410</v>
      </c>
      <c r="C403" s="4">
        <v>5.0999999999999996</v>
      </c>
      <c r="D403" s="27">
        <v>5.0999999999999996</v>
      </c>
      <c r="E403" s="27">
        <v>4.3</v>
      </c>
      <c r="F403" s="27">
        <v>5.4</v>
      </c>
      <c r="G403" s="27">
        <v>5.5</v>
      </c>
      <c r="H403" s="27">
        <v>7.8</v>
      </c>
      <c r="I403" s="27">
        <v>7</v>
      </c>
      <c r="J403" s="27">
        <v>7.8</v>
      </c>
      <c r="K403" s="27">
        <v>5.2</v>
      </c>
      <c r="L403" s="27">
        <v>5.6</v>
      </c>
      <c r="M403" s="27">
        <v>6.8</v>
      </c>
      <c r="N403" s="27">
        <v>5.3</v>
      </c>
      <c r="O403" s="27">
        <v>4.5999999999999996</v>
      </c>
      <c r="P403" s="27">
        <v>5.2</v>
      </c>
      <c r="Q403" s="27"/>
      <c r="R403" s="27"/>
      <c r="S403" s="27"/>
    </row>
    <row r="404" spans="1:19" x14ac:dyDescent="0.3">
      <c r="A404" s="20">
        <v>401</v>
      </c>
      <c r="B404" s="5" t="s">
        <v>270</v>
      </c>
      <c r="C404" s="4">
        <v>2.2000000000000002</v>
      </c>
      <c r="D404" s="27">
        <v>2.7</v>
      </c>
      <c r="E404" s="27">
        <v>3.3</v>
      </c>
      <c r="F404" s="27">
        <v>2.6</v>
      </c>
      <c r="G404" s="27">
        <v>2.8</v>
      </c>
      <c r="H404" s="27">
        <v>2.1</v>
      </c>
      <c r="I404" s="27">
        <v>2.2999999999999998</v>
      </c>
      <c r="J404" s="27">
        <v>2.4</v>
      </c>
      <c r="K404" s="27">
        <v>2.5</v>
      </c>
      <c r="L404" s="27">
        <v>3.8</v>
      </c>
      <c r="M404" s="27">
        <v>4.4000000000000004</v>
      </c>
      <c r="N404" s="27">
        <v>1.8</v>
      </c>
      <c r="O404" s="27">
        <v>1.9</v>
      </c>
      <c r="P404" s="27">
        <v>1.8</v>
      </c>
      <c r="Q404" s="27"/>
      <c r="R404" s="27"/>
      <c r="S404" s="27"/>
    </row>
    <row r="405" spans="1:19" x14ac:dyDescent="0.3">
      <c r="A405" s="20">
        <v>402</v>
      </c>
      <c r="B405" s="5" t="s">
        <v>271</v>
      </c>
      <c r="C405" s="4">
        <v>4.3</v>
      </c>
      <c r="D405" s="27">
        <v>5.2</v>
      </c>
      <c r="E405" s="27">
        <v>5.3</v>
      </c>
      <c r="F405" s="27">
        <v>4.9000000000000004</v>
      </c>
      <c r="G405" s="27">
        <v>5.5</v>
      </c>
      <c r="H405" s="27">
        <v>5.2</v>
      </c>
      <c r="I405" s="27">
        <v>5.2</v>
      </c>
      <c r="J405" s="27">
        <v>5.0999999999999996</v>
      </c>
      <c r="K405" s="27">
        <v>4.0999999999999996</v>
      </c>
      <c r="L405" s="27">
        <v>5</v>
      </c>
      <c r="M405" s="27">
        <v>6.8</v>
      </c>
      <c r="N405" s="27">
        <v>3.9</v>
      </c>
      <c r="O405" s="27">
        <v>3.5</v>
      </c>
      <c r="P405" s="27">
        <v>2.9</v>
      </c>
      <c r="Q405" s="27"/>
      <c r="R405" s="27"/>
      <c r="S405" s="27"/>
    </row>
    <row r="406" spans="1:19" x14ac:dyDescent="0.3">
      <c r="A406" s="20">
        <v>403</v>
      </c>
      <c r="B406" s="5" t="s">
        <v>272</v>
      </c>
      <c r="C406" s="4">
        <v>6.8</v>
      </c>
      <c r="D406" s="27">
        <v>7.7</v>
      </c>
      <c r="E406" s="27">
        <v>7.5</v>
      </c>
      <c r="F406" s="27">
        <v>9.1</v>
      </c>
      <c r="G406" s="27">
        <v>9.3000000000000007</v>
      </c>
      <c r="H406" s="27">
        <v>7.2</v>
      </c>
      <c r="I406" s="27">
        <v>7.9</v>
      </c>
      <c r="J406" s="27">
        <v>7.2</v>
      </c>
      <c r="K406" s="27">
        <v>5.7</v>
      </c>
      <c r="L406" s="27">
        <v>6.9</v>
      </c>
      <c r="M406" s="27">
        <v>7.1</v>
      </c>
      <c r="N406" s="27">
        <v>5.6</v>
      </c>
      <c r="O406" s="27">
        <v>4.0999999999999996</v>
      </c>
      <c r="P406" s="27">
        <v>4.7</v>
      </c>
      <c r="Q406" s="27"/>
      <c r="R406" s="27"/>
      <c r="S406" s="27"/>
    </row>
    <row r="407" spans="1:19" x14ac:dyDescent="0.3">
      <c r="A407" s="20">
        <v>404</v>
      </c>
      <c r="B407" s="5" t="s">
        <v>603</v>
      </c>
      <c r="C407" s="4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>
        <v>8</v>
      </c>
      <c r="Q407" s="27"/>
      <c r="R407" s="27"/>
      <c r="S407" s="27"/>
    </row>
    <row r="408" spans="1:19" x14ac:dyDescent="0.3">
      <c r="A408" s="20">
        <v>405</v>
      </c>
      <c r="B408" s="5" t="s">
        <v>273</v>
      </c>
      <c r="C408" s="4">
        <v>4.5</v>
      </c>
      <c r="D408" s="27">
        <v>5.8</v>
      </c>
      <c r="E408" s="27">
        <v>5.2</v>
      </c>
      <c r="F408" s="27">
        <v>5.0999999999999996</v>
      </c>
      <c r="G408" s="27">
        <v>5.7</v>
      </c>
      <c r="H408" s="27">
        <v>5.0999999999999996</v>
      </c>
      <c r="I408" s="27">
        <v>5.6</v>
      </c>
      <c r="J408" s="27">
        <v>4.5999999999999996</v>
      </c>
      <c r="K408" s="27">
        <v>3.5</v>
      </c>
      <c r="L408" s="27">
        <v>4.4000000000000004</v>
      </c>
      <c r="M408" s="27">
        <v>5.6</v>
      </c>
      <c r="N408" s="27">
        <v>3.4</v>
      </c>
      <c r="O408" s="27">
        <v>3.3</v>
      </c>
      <c r="P408" s="27">
        <v>3</v>
      </c>
      <c r="Q408" s="27"/>
      <c r="R408" s="27"/>
      <c r="S408" s="27"/>
    </row>
    <row r="409" spans="1:19" x14ac:dyDescent="0.3">
      <c r="A409" s="20">
        <v>406</v>
      </c>
      <c r="B409" s="5" t="s">
        <v>411</v>
      </c>
      <c r="C409" s="4">
        <v>12.5</v>
      </c>
      <c r="D409" s="27">
        <v>10.7</v>
      </c>
      <c r="E409" s="27">
        <v>13.1</v>
      </c>
      <c r="F409" s="27">
        <v>9.9</v>
      </c>
      <c r="G409" s="27">
        <v>13.7</v>
      </c>
      <c r="H409" s="27">
        <v>10</v>
      </c>
      <c r="I409" s="27">
        <v>9.3000000000000007</v>
      </c>
      <c r="J409" s="27">
        <v>6.9</v>
      </c>
      <c r="K409" s="27">
        <v>6.4</v>
      </c>
      <c r="L409" s="27">
        <v>7</v>
      </c>
      <c r="M409" s="27">
        <v>7.5</v>
      </c>
      <c r="N409" s="27">
        <v>5.8</v>
      </c>
      <c r="O409" s="27">
        <v>6.3</v>
      </c>
      <c r="P409" s="27">
        <v>7.5</v>
      </c>
      <c r="Q409" s="27"/>
      <c r="R409" s="27"/>
      <c r="S409" s="27"/>
    </row>
    <row r="410" spans="1:19" x14ac:dyDescent="0.3">
      <c r="A410" s="20">
        <v>407</v>
      </c>
      <c r="B410" s="5" t="s">
        <v>604</v>
      </c>
      <c r="C410" s="4">
        <v>2.5</v>
      </c>
      <c r="D410" s="27">
        <v>2.2999999999999998</v>
      </c>
      <c r="E410" s="27">
        <v>3.4</v>
      </c>
      <c r="F410" s="27">
        <v>2.6</v>
      </c>
      <c r="G410" s="27">
        <v>2.8</v>
      </c>
      <c r="H410" s="27">
        <v>2.2999999999999998</v>
      </c>
      <c r="I410" s="27">
        <v>1.8</v>
      </c>
      <c r="J410" s="27">
        <v>1.5</v>
      </c>
      <c r="K410" s="27">
        <v>1.4</v>
      </c>
      <c r="L410" s="27">
        <v>1.8</v>
      </c>
      <c r="M410" s="27">
        <v>1.8</v>
      </c>
      <c r="N410" s="27">
        <v>1.1000000000000001</v>
      </c>
      <c r="O410" s="27">
        <v>1.3</v>
      </c>
      <c r="P410" s="27">
        <v>1.3</v>
      </c>
      <c r="Q410" s="27"/>
      <c r="R410" s="27"/>
      <c r="S410" s="27"/>
    </row>
    <row r="411" spans="1:19" x14ac:dyDescent="0.3">
      <c r="A411" s="20">
        <v>408</v>
      </c>
      <c r="B411" s="5" t="s">
        <v>412</v>
      </c>
      <c r="C411" s="4">
        <v>8.4</v>
      </c>
      <c r="D411" s="27">
        <v>8.3000000000000007</v>
      </c>
      <c r="E411" s="27">
        <v>6.3</v>
      </c>
      <c r="F411" s="27">
        <v>8</v>
      </c>
      <c r="G411" s="27">
        <v>8.3000000000000007</v>
      </c>
      <c r="H411" s="27">
        <v>5.2</v>
      </c>
      <c r="I411" s="27">
        <v>7.6</v>
      </c>
      <c r="J411" s="27">
        <v>6.9</v>
      </c>
      <c r="K411" s="27">
        <v>4.5</v>
      </c>
      <c r="L411" s="27">
        <v>6.2</v>
      </c>
      <c r="M411" s="27">
        <v>5.2</v>
      </c>
      <c r="N411" s="27">
        <v>2.4</v>
      </c>
      <c r="O411" s="27">
        <v>2.2000000000000002</v>
      </c>
      <c r="P411" s="27">
        <v>1.8</v>
      </c>
      <c r="Q411" s="27"/>
      <c r="R411" s="27"/>
      <c r="S411" s="27"/>
    </row>
    <row r="412" spans="1:19" x14ac:dyDescent="0.3">
      <c r="A412" s="20">
        <v>409</v>
      </c>
      <c r="B412" s="5" t="s">
        <v>605</v>
      </c>
      <c r="C412" s="4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>
        <v>3.3</v>
      </c>
      <c r="Q412" s="27"/>
      <c r="R412" s="27"/>
      <c r="S412" s="27"/>
    </row>
    <row r="413" spans="1:19" x14ac:dyDescent="0.3">
      <c r="A413" s="20">
        <v>410</v>
      </c>
      <c r="B413" s="5" t="s">
        <v>606</v>
      </c>
      <c r="C413" s="4">
        <v>3.5</v>
      </c>
      <c r="D413" s="27">
        <v>2.9</v>
      </c>
      <c r="E413" s="27">
        <v>3.4</v>
      </c>
      <c r="F413" s="27">
        <v>5.4</v>
      </c>
      <c r="G413" s="27">
        <v>4.4000000000000004</v>
      </c>
      <c r="H413" s="27">
        <v>2.5</v>
      </c>
      <c r="I413" s="27">
        <v>4</v>
      </c>
      <c r="J413" s="27">
        <v>3.2</v>
      </c>
      <c r="K413" s="27">
        <v>2.5</v>
      </c>
      <c r="L413" s="27">
        <v>3.1</v>
      </c>
      <c r="M413" s="27">
        <v>2.9</v>
      </c>
      <c r="N413" s="27">
        <v>1.4</v>
      </c>
      <c r="O413" s="27">
        <v>1.2</v>
      </c>
      <c r="P413" s="27">
        <v>1.2</v>
      </c>
      <c r="Q413" s="27"/>
      <c r="R413" s="27"/>
      <c r="S413" s="27"/>
    </row>
    <row r="414" spans="1:19" x14ac:dyDescent="0.3">
      <c r="A414" s="20">
        <v>411</v>
      </c>
      <c r="B414" s="5" t="s">
        <v>607</v>
      </c>
      <c r="C414" s="4">
        <v>6.3</v>
      </c>
      <c r="D414" s="27">
        <v>5.5</v>
      </c>
      <c r="E414" s="27">
        <v>4</v>
      </c>
      <c r="F414" s="27">
        <v>5.2</v>
      </c>
      <c r="G414" s="27">
        <v>5.6</v>
      </c>
      <c r="H414" s="27">
        <v>3.6</v>
      </c>
      <c r="I414" s="27">
        <v>5.8</v>
      </c>
      <c r="J414" s="27">
        <v>4.5</v>
      </c>
      <c r="K414" s="27">
        <v>3.7</v>
      </c>
      <c r="L414" s="27">
        <v>4.5</v>
      </c>
      <c r="M414" s="27">
        <v>4.3</v>
      </c>
      <c r="N414" s="27">
        <v>1.9</v>
      </c>
      <c r="O414" s="27">
        <v>1.8</v>
      </c>
      <c r="P414" s="27">
        <v>1.4</v>
      </c>
      <c r="Q414" s="27"/>
      <c r="R414" s="27"/>
      <c r="S414" s="27"/>
    </row>
    <row r="415" spans="1:19" x14ac:dyDescent="0.3">
      <c r="A415" s="20">
        <v>412</v>
      </c>
      <c r="B415" s="5" t="s">
        <v>274</v>
      </c>
      <c r="C415" s="4">
        <v>2.7</v>
      </c>
      <c r="D415" s="27">
        <v>3.3</v>
      </c>
      <c r="E415" s="27">
        <v>3.1</v>
      </c>
      <c r="F415" s="27">
        <v>3.7</v>
      </c>
      <c r="G415" s="27">
        <v>4.2</v>
      </c>
      <c r="H415" s="27">
        <v>3.2</v>
      </c>
      <c r="I415" s="27">
        <v>3.3</v>
      </c>
      <c r="J415" s="27">
        <v>3.5</v>
      </c>
      <c r="K415" s="27">
        <v>2.6</v>
      </c>
      <c r="L415" s="27">
        <v>3.2</v>
      </c>
      <c r="M415" s="27">
        <v>4.2</v>
      </c>
      <c r="N415" s="27">
        <v>2.7</v>
      </c>
      <c r="O415" s="27">
        <v>2.1</v>
      </c>
      <c r="P415" s="27">
        <v>2.1</v>
      </c>
      <c r="Q415" s="27"/>
      <c r="R415" s="27"/>
      <c r="S415" s="27"/>
    </row>
    <row r="416" spans="1:19" x14ac:dyDescent="0.3">
      <c r="A416" s="20">
        <v>413</v>
      </c>
      <c r="B416" s="5" t="s">
        <v>413</v>
      </c>
      <c r="C416" s="4">
        <v>3.3</v>
      </c>
      <c r="D416" s="27">
        <v>2.2999999999999998</v>
      </c>
      <c r="E416" s="27">
        <v>2.8</v>
      </c>
      <c r="F416" s="27">
        <v>1.9</v>
      </c>
      <c r="G416" s="27">
        <v>2.5</v>
      </c>
      <c r="H416" s="27">
        <v>2.7</v>
      </c>
      <c r="I416" s="27">
        <v>1.8</v>
      </c>
      <c r="J416" s="27">
        <v>1.7</v>
      </c>
      <c r="K416" s="27">
        <v>1.7</v>
      </c>
      <c r="L416" s="27">
        <v>1.7</v>
      </c>
      <c r="M416" s="27">
        <v>2.8</v>
      </c>
      <c r="N416" s="27">
        <v>1.6</v>
      </c>
      <c r="O416" s="27">
        <v>1.4</v>
      </c>
      <c r="P416" s="27">
        <v>2.2000000000000002</v>
      </c>
      <c r="Q416" s="27"/>
      <c r="R416" s="27"/>
      <c r="S416" s="27"/>
    </row>
    <row r="417" spans="1:19" x14ac:dyDescent="0.3">
      <c r="A417" s="20">
        <v>414</v>
      </c>
      <c r="B417" s="5" t="s">
        <v>275</v>
      </c>
      <c r="C417" s="4">
        <v>3.5</v>
      </c>
      <c r="D417" s="27">
        <v>4</v>
      </c>
      <c r="E417" s="27">
        <v>4.2</v>
      </c>
      <c r="F417" s="27">
        <v>4.5999999999999996</v>
      </c>
      <c r="G417" s="27">
        <v>5.0999999999999996</v>
      </c>
      <c r="H417" s="27">
        <v>3.5</v>
      </c>
      <c r="I417" s="27">
        <v>4</v>
      </c>
      <c r="J417" s="27">
        <v>4.4000000000000004</v>
      </c>
      <c r="K417" s="27">
        <v>3.3</v>
      </c>
      <c r="L417" s="27">
        <v>3.8</v>
      </c>
      <c r="M417" s="27">
        <v>4.2</v>
      </c>
      <c r="N417" s="27">
        <v>2.7</v>
      </c>
      <c r="O417" s="27">
        <v>2.1</v>
      </c>
      <c r="P417" s="27">
        <v>2.7</v>
      </c>
      <c r="Q417" s="27"/>
      <c r="R417" s="27"/>
      <c r="S417" s="27"/>
    </row>
    <row r="418" spans="1:19" x14ac:dyDescent="0.3">
      <c r="A418" s="20">
        <v>415</v>
      </c>
      <c r="B418" s="5" t="s">
        <v>276</v>
      </c>
      <c r="C418" s="4">
        <v>4.4000000000000004</v>
      </c>
      <c r="D418" s="27">
        <v>4.7</v>
      </c>
      <c r="E418" s="27">
        <v>4.5999999999999996</v>
      </c>
      <c r="F418" s="27">
        <v>6.6</v>
      </c>
      <c r="G418" s="27">
        <v>7</v>
      </c>
      <c r="H418" s="27">
        <v>6.4</v>
      </c>
      <c r="I418" s="27">
        <v>6.8</v>
      </c>
      <c r="J418" s="27">
        <v>7</v>
      </c>
      <c r="K418" s="27">
        <v>7.6</v>
      </c>
      <c r="L418" s="27">
        <v>7</v>
      </c>
      <c r="M418" s="27">
        <v>6.8</v>
      </c>
      <c r="N418" s="27">
        <v>5.3</v>
      </c>
      <c r="O418" s="27">
        <v>4.5999999999999996</v>
      </c>
      <c r="P418" s="27">
        <v>5.4</v>
      </c>
      <c r="Q418" s="27"/>
      <c r="R418" s="27"/>
      <c r="S418" s="27"/>
    </row>
    <row r="419" spans="1:19" x14ac:dyDescent="0.3">
      <c r="A419" s="20">
        <v>416</v>
      </c>
      <c r="B419" s="5" t="s">
        <v>608</v>
      </c>
      <c r="C419" s="4"/>
      <c r="D419" s="27"/>
      <c r="E419" s="27"/>
      <c r="F419" s="27"/>
      <c r="G419" s="27"/>
      <c r="H419" s="27"/>
      <c r="I419" s="27"/>
      <c r="J419" s="27"/>
      <c r="K419" s="27"/>
      <c r="L419" s="27">
        <v>3.7</v>
      </c>
      <c r="M419" s="27">
        <v>6.2</v>
      </c>
      <c r="N419" s="27">
        <v>3.2</v>
      </c>
      <c r="O419" s="27">
        <v>2.5</v>
      </c>
      <c r="P419" s="27">
        <v>3</v>
      </c>
      <c r="Q419" s="27"/>
      <c r="R419" s="27"/>
      <c r="S419" s="27"/>
    </row>
    <row r="420" spans="1:19" x14ac:dyDescent="0.3">
      <c r="A420" s="20">
        <v>417</v>
      </c>
      <c r="B420" s="5" t="s">
        <v>609</v>
      </c>
      <c r="C420" s="4"/>
      <c r="D420" s="27"/>
      <c r="E420" s="27"/>
      <c r="F420" s="27"/>
      <c r="G420" s="27"/>
      <c r="H420" s="27"/>
      <c r="I420" s="27"/>
      <c r="J420" s="27"/>
      <c r="K420" s="27"/>
      <c r="L420" s="27">
        <v>4.8</v>
      </c>
      <c r="M420" s="27">
        <v>6.6</v>
      </c>
      <c r="N420" s="27">
        <v>3.7</v>
      </c>
      <c r="O420" s="27">
        <v>3.7</v>
      </c>
      <c r="P420" s="27">
        <v>4.0999999999999996</v>
      </c>
      <c r="Q420" s="27"/>
      <c r="R420" s="27"/>
      <c r="S420" s="27"/>
    </row>
    <row r="421" spans="1:19" x14ac:dyDescent="0.3">
      <c r="A421" s="20">
        <v>418</v>
      </c>
      <c r="B421" s="5" t="s">
        <v>610</v>
      </c>
      <c r="C421" s="4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>
        <v>1.9</v>
      </c>
      <c r="Q421" s="27"/>
      <c r="R421" s="27"/>
      <c r="S421" s="27"/>
    </row>
    <row r="422" spans="1:19" x14ac:dyDescent="0.3">
      <c r="A422" s="20">
        <v>419</v>
      </c>
      <c r="B422" s="5" t="s">
        <v>611</v>
      </c>
      <c r="C422" s="4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>
        <v>4.5</v>
      </c>
      <c r="Q422" s="27"/>
      <c r="R422" s="27"/>
      <c r="S422" s="27"/>
    </row>
    <row r="423" spans="1:19" x14ac:dyDescent="0.3">
      <c r="A423" s="20">
        <v>420</v>
      </c>
      <c r="B423" s="5" t="s">
        <v>277</v>
      </c>
      <c r="C423" s="4">
        <v>1.4</v>
      </c>
      <c r="D423" s="27">
        <v>1.6</v>
      </c>
      <c r="E423" s="27">
        <v>2.2000000000000002</v>
      </c>
      <c r="F423" s="27">
        <v>2.7</v>
      </c>
      <c r="G423" s="27">
        <v>2.8</v>
      </c>
      <c r="H423" s="27">
        <v>2.1</v>
      </c>
      <c r="I423" s="27">
        <v>1.8</v>
      </c>
      <c r="J423" s="27">
        <v>2</v>
      </c>
      <c r="K423" s="27">
        <v>2.2999999999999998</v>
      </c>
      <c r="L423" s="27">
        <v>2.6</v>
      </c>
      <c r="M423" s="27">
        <v>3.8</v>
      </c>
      <c r="N423" s="27">
        <v>2.2000000000000002</v>
      </c>
      <c r="O423" s="27">
        <v>1.6</v>
      </c>
      <c r="P423" s="27">
        <v>2.1</v>
      </c>
      <c r="Q423" s="27"/>
      <c r="R423" s="27"/>
      <c r="S423" s="27"/>
    </row>
    <row r="424" spans="1:19" x14ac:dyDescent="0.3">
      <c r="A424" s="20">
        <v>421</v>
      </c>
      <c r="B424" s="5" t="s">
        <v>612</v>
      </c>
      <c r="C424" s="4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>
        <v>1.8</v>
      </c>
      <c r="Q424" s="27"/>
      <c r="R424" s="27"/>
      <c r="S424" s="27"/>
    </row>
    <row r="425" spans="1:19" x14ac:dyDescent="0.3">
      <c r="A425" s="20">
        <v>422</v>
      </c>
      <c r="B425" s="5" t="s">
        <v>613</v>
      </c>
      <c r="C425" s="4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>
        <v>2.6</v>
      </c>
    </row>
    <row r="426" spans="1:19" x14ac:dyDescent="0.3">
      <c r="A426" s="20">
        <v>423</v>
      </c>
      <c r="B426" s="5" t="s">
        <v>414</v>
      </c>
      <c r="C426" s="4">
        <v>4.0999999999999996</v>
      </c>
      <c r="D426" s="27">
        <v>3.7</v>
      </c>
      <c r="E426" s="27">
        <v>3.8</v>
      </c>
      <c r="F426" s="27">
        <v>4.7</v>
      </c>
      <c r="G426" s="27">
        <v>3.9</v>
      </c>
      <c r="H426" s="27">
        <v>2.9</v>
      </c>
      <c r="I426" s="27">
        <v>3.1</v>
      </c>
      <c r="J426" s="27">
        <v>2.5</v>
      </c>
      <c r="K426" s="27">
        <v>2.1</v>
      </c>
      <c r="L426" s="27">
        <v>2.1</v>
      </c>
      <c r="M426" s="27">
        <v>2.5</v>
      </c>
      <c r="N426" s="27">
        <v>1.9</v>
      </c>
      <c r="O426" s="27">
        <v>1.6</v>
      </c>
      <c r="P426" s="27">
        <v>1.3</v>
      </c>
    </row>
    <row r="427" spans="1:19" x14ac:dyDescent="0.3">
      <c r="A427" s="20">
        <v>424</v>
      </c>
      <c r="B427" s="5" t="s">
        <v>278</v>
      </c>
      <c r="C427" s="4">
        <v>8.6999999999999993</v>
      </c>
      <c r="D427" s="27">
        <v>7.9</v>
      </c>
      <c r="E427" s="27">
        <v>8.9</v>
      </c>
      <c r="F427" s="27">
        <v>9.1999999999999993</v>
      </c>
      <c r="G427" s="27">
        <v>11.1</v>
      </c>
      <c r="H427" s="27">
        <v>10.8</v>
      </c>
      <c r="I427" s="27">
        <v>8.8000000000000007</v>
      </c>
      <c r="J427" s="27">
        <v>9.3000000000000007</v>
      </c>
      <c r="K427" s="27">
        <v>6.6</v>
      </c>
      <c r="L427" s="27">
        <v>9.1</v>
      </c>
      <c r="M427" s="27">
        <v>8.1999999999999993</v>
      </c>
      <c r="N427" s="27">
        <v>7.6</v>
      </c>
      <c r="O427" s="27">
        <v>5.2</v>
      </c>
      <c r="P427" s="27">
        <v>4.7</v>
      </c>
    </row>
    <row r="428" spans="1:19" x14ac:dyDescent="0.3">
      <c r="A428" s="20">
        <v>425</v>
      </c>
      <c r="B428" s="5" t="s">
        <v>279</v>
      </c>
      <c r="C428" s="4">
        <v>8.6</v>
      </c>
      <c r="D428" s="27">
        <v>7.6</v>
      </c>
      <c r="E428" s="27">
        <v>8.6999999999999993</v>
      </c>
      <c r="F428" s="27">
        <v>9.1</v>
      </c>
      <c r="G428" s="27">
        <v>10.199999999999999</v>
      </c>
      <c r="H428" s="27">
        <v>10.5</v>
      </c>
      <c r="I428" s="27">
        <v>9.6</v>
      </c>
      <c r="J428" s="27">
        <v>9.1999999999999993</v>
      </c>
      <c r="K428" s="27">
        <v>6.9</v>
      </c>
      <c r="L428" s="27">
        <v>9.1999999999999993</v>
      </c>
      <c r="M428" s="27">
        <v>9.1</v>
      </c>
      <c r="N428" s="27">
        <v>8.6999999999999993</v>
      </c>
      <c r="O428" s="27">
        <v>5.3</v>
      </c>
      <c r="P428" s="27">
        <v>4.5</v>
      </c>
    </row>
    <row r="429" spans="1:19" x14ac:dyDescent="0.3">
      <c r="A429" s="20">
        <v>426</v>
      </c>
      <c r="B429" s="5" t="s">
        <v>280</v>
      </c>
      <c r="C429" s="4">
        <v>12.1</v>
      </c>
      <c r="D429" s="27">
        <v>16</v>
      </c>
      <c r="E429" s="27">
        <v>15</v>
      </c>
      <c r="F429" s="27">
        <v>13.8</v>
      </c>
      <c r="G429" s="27">
        <v>13.9</v>
      </c>
      <c r="H429" s="27">
        <v>13.7</v>
      </c>
      <c r="I429" s="27">
        <v>16.899999999999999</v>
      </c>
      <c r="J429" s="27">
        <v>16.5</v>
      </c>
      <c r="K429" s="27">
        <v>12.6</v>
      </c>
      <c r="L429" s="27">
        <v>14.2</v>
      </c>
      <c r="M429" s="27">
        <v>14.7</v>
      </c>
      <c r="N429" s="27">
        <v>10</v>
      </c>
      <c r="O429" s="27">
        <v>10.199999999999999</v>
      </c>
      <c r="P429" s="27">
        <v>8.1</v>
      </c>
    </row>
    <row r="430" spans="1:19" x14ac:dyDescent="0.3">
      <c r="A430" s="20">
        <v>427</v>
      </c>
      <c r="B430" s="5" t="s">
        <v>281</v>
      </c>
      <c r="C430" s="4">
        <v>12.3</v>
      </c>
      <c r="D430" s="27">
        <v>15.5</v>
      </c>
      <c r="E430" s="27">
        <v>15.4</v>
      </c>
      <c r="F430" s="27">
        <v>13</v>
      </c>
      <c r="G430" s="27">
        <v>14.5</v>
      </c>
      <c r="H430" s="27">
        <v>14.8</v>
      </c>
      <c r="I430" s="27">
        <v>16.2</v>
      </c>
      <c r="J430" s="27">
        <v>15.5</v>
      </c>
      <c r="K430" s="27">
        <v>11.9</v>
      </c>
      <c r="L430" s="27">
        <v>13.4</v>
      </c>
      <c r="M430" s="27">
        <v>14.2</v>
      </c>
      <c r="N430" s="27">
        <v>9.6999999999999993</v>
      </c>
      <c r="O430" s="27">
        <v>9.5</v>
      </c>
      <c r="P430" s="27">
        <v>8.1</v>
      </c>
    </row>
    <row r="431" spans="1:19" x14ac:dyDescent="0.3">
      <c r="A431" s="20">
        <v>428</v>
      </c>
      <c r="B431" s="5" t="s">
        <v>415</v>
      </c>
      <c r="C431" s="4">
        <v>4.8</v>
      </c>
      <c r="D431" s="27">
        <v>3.9</v>
      </c>
      <c r="E431" s="27">
        <v>4.3</v>
      </c>
      <c r="F431" s="27">
        <v>4.5</v>
      </c>
      <c r="G431" s="27">
        <v>5</v>
      </c>
      <c r="H431" s="27">
        <v>5.7</v>
      </c>
      <c r="I431" s="27">
        <v>5</v>
      </c>
      <c r="J431" s="27">
        <v>4.0999999999999996</v>
      </c>
      <c r="K431" s="27">
        <v>4.4000000000000004</v>
      </c>
      <c r="L431" s="27">
        <v>3.6</v>
      </c>
      <c r="M431" s="27">
        <v>2.8</v>
      </c>
      <c r="N431" s="27">
        <v>3.3</v>
      </c>
      <c r="O431" s="27">
        <v>4.5999999999999996</v>
      </c>
      <c r="P431" s="27">
        <v>4.0999999999999996</v>
      </c>
    </row>
    <row r="432" spans="1:19" x14ac:dyDescent="0.3">
      <c r="A432" s="20">
        <v>429</v>
      </c>
      <c r="B432" s="5" t="s">
        <v>614</v>
      </c>
      <c r="C432" s="4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>
        <v>6.2</v>
      </c>
    </row>
    <row r="433" spans="1:16" x14ac:dyDescent="0.3">
      <c r="A433" s="20">
        <v>430</v>
      </c>
      <c r="B433" s="5" t="s">
        <v>615</v>
      </c>
      <c r="C433" s="4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>
        <v>5</v>
      </c>
    </row>
    <row r="434" spans="1:16" x14ac:dyDescent="0.3">
      <c r="A434" s="20">
        <v>431</v>
      </c>
      <c r="B434" s="5" t="s">
        <v>282</v>
      </c>
      <c r="C434" s="4">
        <v>4</v>
      </c>
      <c r="D434" s="27">
        <v>4.5</v>
      </c>
      <c r="E434" s="27">
        <v>4.7</v>
      </c>
      <c r="F434" s="27">
        <v>6.2</v>
      </c>
      <c r="G434" s="27">
        <v>6.1</v>
      </c>
      <c r="H434" s="27">
        <v>5</v>
      </c>
      <c r="I434" s="27">
        <v>4.9000000000000004</v>
      </c>
      <c r="J434" s="27">
        <v>4.7</v>
      </c>
      <c r="K434" s="27">
        <v>4.8</v>
      </c>
      <c r="L434" s="27">
        <v>5.9</v>
      </c>
      <c r="M434" s="27">
        <v>6.4</v>
      </c>
      <c r="N434" s="27">
        <v>4.4000000000000004</v>
      </c>
      <c r="O434" s="27">
        <v>3.5</v>
      </c>
      <c r="P434" s="27">
        <v>4.5999999999999996</v>
      </c>
    </row>
    <row r="435" spans="1:16" x14ac:dyDescent="0.3">
      <c r="A435" s="20">
        <v>432</v>
      </c>
      <c r="B435" s="5" t="s">
        <v>416</v>
      </c>
      <c r="C435" s="4">
        <v>4.9000000000000004</v>
      </c>
      <c r="D435" s="27">
        <v>3.9</v>
      </c>
      <c r="E435" s="27">
        <v>3.9</v>
      </c>
      <c r="F435" s="27">
        <v>4.8</v>
      </c>
      <c r="G435" s="27">
        <v>6</v>
      </c>
      <c r="H435" s="27">
        <v>6.1</v>
      </c>
      <c r="I435" s="27">
        <v>5.5</v>
      </c>
      <c r="J435" s="27">
        <v>4.2</v>
      </c>
      <c r="K435" s="27">
        <v>4.7</v>
      </c>
      <c r="L435" s="27">
        <v>4.5</v>
      </c>
      <c r="M435" s="27">
        <v>3.2</v>
      </c>
      <c r="N435" s="27">
        <v>2.9</v>
      </c>
      <c r="O435" s="27">
        <v>3.8</v>
      </c>
      <c r="P435" s="27">
        <v>3.9</v>
      </c>
    </row>
    <row r="436" spans="1:16" x14ac:dyDescent="0.3">
      <c r="A436" s="20">
        <v>433</v>
      </c>
      <c r="B436" s="5" t="s">
        <v>417</v>
      </c>
      <c r="C436" s="4">
        <v>1.7</v>
      </c>
      <c r="D436" s="27">
        <v>1.9</v>
      </c>
      <c r="E436" s="27">
        <v>2.9</v>
      </c>
      <c r="F436" s="27">
        <v>2.2000000000000002</v>
      </c>
      <c r="G436" s="27">
        <v>2.2000000000000002</v>
      </c>
      <c r="H436" s="27">
        <v>2.2999999999999998</v>
      </c>
      <c r="I436" s="27">
        <v>1.4</v>
      </c>
      <c r="J436" s="27">
        <v>2.2000000000000002</v>
      </c>
      <c r="K436" s="27">
        <v>1.1000000000000001</v>
      </c>
      <c r="L436" s="27">
        <v>1.7</v>
      </c>
      <c r="M436" s="27">
        <v>1.8</v>
      </c>
      <c r="N436" s="27">
        <v>1.5</v>
      </c>
      <c r="O436" s="27">
        <v>1.1000000000000001</v>
      </c>
      <c r="P436" s="27">
        <v>1</v>
      </c>
    </row>
    <row r="437" spans="1:16" x14ac:dyDescent="0.3">
      <c r="A437" s="20">
        <v>434</v>
      </c>
      <c r="B437" s="5" t="s">
        <v>283</v>
      </c>
      <c r="C437" s="4">
        <v>2</v>
      </c>
      <c r="D437" s="27">
        <v>1.8</v>
      </c>
      <c r="E437" s="27">
        <v>1.8</v>
      </c>
      <c r="F437" s="27">
        <v>2.5</v>
      </c>
      <c r="G437" s="27">
        <v>2.1</v>
      </c>
      <c r="H437" s="27">
        <v>2</v>
      </c>
      <c r="I437" s="27">
        <v>2</v>
      </c>
      <c r="J437" s="27">
        <v>1.8</v>
      </c>
      <c r="K437" s="27">
        <v>1.7</v>
      </c>
      <c r="L437" s="27">
        <v>2.4</v>
      </c>
      <c r="M437" s="27">
        <v>3.7</v>
      </c>
      <c r="N437" s="27">
        <v>1.7</v>
      </c>
      <c r="O437" s="27">
        <v>1.1000000000000001</v>
      </c>
      <c r="P437" s="27">
        <v>1.4</v>
      </c>
    </row>
    <row r="438" spans="1:16" x14ac:dyDescent="0.3">
      <c r="A438" s="20">
        <v>435</v>
      </c>
      <c r="B438" s="5" t="s">
        <v>284</v>
      </c>
      <c r="C438" s="4">
        <v>4.0999999999999996</v>
      </c>
      <c r="D438" s="27">
        <v>4.2</v>
      </c>
      <c r="E438" s="27">
        <v>3.3</v>
      </c>
      <c r="F438" s="27">
        <v>4.9000000000000004</v>
      </c>
      <c r="G438" s="27">
        <v>4.4000000000000004</v>
      </c>
      <c r="H438" s="27">
        <v>4.5</v>
      </c>
      <c r="I438" s="27">
        <v>5</v>
      </c>
      <c r="J438" s="27">
        <v>4.0999999999999996</v>
      </c>
      <c r="K438" s="27">
        <v>3.5</v>
      </c>
      <c r="L438" s="27">
        <v>5</v>
      </c>
      <c r="M438" s="27">
        <v>6.5</v>
      </c>
      <c r="N438" s="27">
        <v>4.0999999999999996</v>
      </c>
      <c r="O438" s="27">
        <v>2.9</v>
      </c>
      <c r="P438" s="27">
        <v>3.6</v>
      </c>
    </row>
    <row r="439" spans="1:16" x14ac:dyDescent="0.3">
      <c r="A439" s="20">
        <v>436</v>
      </c>
      <c r="B439" s="5" t="s">
        <v>285</v>
      </c>
      <c r="C439" s="4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>
        <v>4</v>
      </c>
    </row>
    <row r="440" spans="1:16" x14ac:dyDescent="0.3">
      <c r="A440" s="20">
        <v>437</v>
      </c>
      <c r="B440" s="5" t="s">
        <v>616</v>
      </c>
      <c r="C440" s="4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>
        <v>3.6</v>
      </c>
    </row>
    <row r="441" spans="1:16" x14ac:dyDescent="0.3">
      <c r="A441" s="20">
        <v>438</v>
      </c>
      <c r="B441" s="5" t="s">
        <v>286</v>
      </c>
      <c r="C441" s="4">
        <v>11</v>
      </c>
      <c r="D441" s="27">
        <v>14.4</v>
      </c>
      <c r="E441" s="27">
        <v>13.6</v>
      </c>
      <c r="F441" s="27">
        <v>11.3</v>
      </c>
      <c r="G441" s="27">
        <v>12.4</v>
      </c>
      <c r="H441" s="27">
        <v>11.5</v>
      </c>
      <c r="I441" s="27">
        <v>12.1</v>
      </c>
      <c r="J441" s="27">
        <v>11.2</v>
      </c>
      <c r="K441" s="27">
        <v>9.1</v>
      </c>
      <c r="L441" s="27">
        <v>10.1</v>
      </c>
      <c r="M441" s="27">
        <v>10.199999999999999</v>
      </c>
      <c r="N441" s="27">
        <v>6.4</v>
      </c>
      <c r="O441" s="27">
        <v>7.6</v>
      </c>
      <c r="P441" s="27">
        <v>7</v>
      </c>
    </row>
    <row r="442" spans="1:16" x14ac:dyDescent="0.3">
      <c r="A442" s="20">
        <v>439</v>
      </c>
      <c r="B442" s="5" t="s">
        <v>287</v>
      </c>
      <c r="C442" s="4">
        <v>11.9</v>
      </c>
      <c r="D442" s="27">
        <v>15.2</v>
      </c>
      <c r="E442" s="27">
        <v>15.9</v>
      </c>
      <c r="F442" s="27">
        <v>13.6</v>
      </c>
      <c r="G442" s="27">
        <v>13.9</v>
      </c>
      <c r="H442" s="27">
        <v>14.6</v>
      </c>
      <c r="I442" s="27">
        <v>16.100000000000001</v>
      </c>
      <c r="J442" s="27">
        <v>14.7</v>
      </c>
      <c r="K442" s="27">
        <v>11.5</v>
      </c>
      <c r="L442" s="27">
        <v>11.8</v>
      </c>
      <c r="M442" s="27">
        <v>12.9</v>
      </c>
      <c r="N442" s="27">
        <v>8.1999999999999993</v>
      </c>
      <c r="O442" s="27">
        <v>8.6999999999999993</v>
      </c>
      <c r="P442" s="27">
        <v>6.7</v>
      </c>
    </row>
    <row r="443" spans="1:16" x14ac:dyDescent="0.3">
      <c r="A443" s="20">
        <v>440</v>
      </c>
      <c r="B443" s="5" t="s">
        <v>288</v>
      </c>
      <c r="C443" s="4">
        <v>10.8</v>
      </c>
      <c r="D443" s="27">
        <v>13.9</v>
      </c>
      <c r="E443" s="27">
        <v>13</v>
      </c>
      <c r="F443" s="27">
        <v>12.5</v>
      </c>
      <c r="G443" s="27">
        <v>13.2</v>
      </c>
      <c r="H443" s="27">
        <v>12.8</v>
      </c>
      <c r="I443" s="27">
        <v>14</v>
      </c>
      <c r="J443" s="27">
        <v>13.9</v>
      </c>
      <c r="K443" s="27">
        <v>10.5</v>
      </c>
      <c r="L443" s="27">
        <v>12.1</v>
      </c>
      <c r="M443" s="27">
        <v>12.5</v>
      </c>
      <c r="N443" s="27">
        <v>8.5</v>
      </c>
      <c r="O443" s="27">
        <v>7.9</v>
      </c>
      <c r="P443" s="27">
        <v>7.1</v>
      </c>
    </row>
    <row r="444" spans="1:16" x14ac:dyDescent="0.3">
      <c r="A444" s="20">
        <v>441</v>
      </c>
      <c r="B444" s="5" t="s">
        <v>289</v>
      </c>
      <c r="C444" s="4">
        <v>3.1</v>
      </c>
      <c r="D444" s="27">
        <v>2.8</v>
      </c>
      <c r="E444" s="27">
        <v>2.9</v>
      </c>
      <c r="F444" s="27">
        <v>5.7</v>
      </c>
      <c r="G444" s="27">
        <v>4.4000000000000004</v>
      </c>
      <c r="H444" s="27">
        <v>3.9</v>
      </c>
      <c r="I444" s="27">
        <v>3.4</v>
      </c>
      <c r="J444" s="27">
        <v>3.6</v>
      </c>
      <c r="K444" s="27">
        <v>2.5</v>
      </c>
      <c r="L444" s="27">
        <v>3.9</v>
      </c>
      <c r="M444" s="27">
        <v>4.5999999999999996</v>
      </c>
      <c r="N444" s="27">
        <v>3</v>
      </c>
      <c r="O444" s="27">
        <v>2.6</v>
      </c>
      <c r="P444" s="27">
        <v>2.9</v>
      </c>
    </row>
    <row r="445" spans="1:16" x14ac:dyDescent="0.3">
      <c r="A445" s="20">
        <v>442</v>
      </c>
      <c r="B445" s="5" t="s">
        <v>290</v>
      </c>
      <c r="C445" s="4">
        <v>2.2999999999999998</v>
      </c>
      <c r="D445" s="27">
        <v>2.2000000000000002</v>
      </c>
      <c r="E445" s="27">
        <v>2.2000000000000002</v>
      </c>
      <c r="F445" s="27">
        <v>3.8</v>
      </c>
      <c r="G445" s="27">
        <v>3.7</v>
      </c>
      <c r="H445" s="27">
        <v>3.5</v>
      </c>
      <c r="I445" s="27">
        <v>3.6</v>
      </c>
      <c r="J445" s="27">
        <v>3.1</v>
      </c>
      <c r="K445" s="27">
        <v>2.8</v>
      </c>
      <c r="L445" s="27">
        <v>3.2</v>
      </c>
      <c r="M445" s="27">
        <v>3.7</v>
      </c>
      <c r="N445" s="27">
        <v>2.2000000000000002</v>
      </c>
      <c r="O445" s="27">
        <v>2.5</v>
      </c>
      <c r="P445" s="27">
        <v>2.4</v>
      </c>
    </row>
    <row r="446" spans="1:16" x14ac:dyDescent="0.3">
      <c r="A446" s="20">
        <v>443</v>
      </c>
      <c r="B446" s="5" t="s">
        <v>418</v>
      </c>
      <c r="C446" s="4">
        <v>6.1</v>
      </c>
      <c r="D446" s="27">
        <v>4.3</v>
      </c>
      <c r="E446" s="27">
        <v>4.2</v>
      </c>
      <c r="F446" s="27">
        <v>4.9000000000000004</v>
      </c>
      <c r="G446" s="27">
        <v>5.2</v>
      </c>
      <c r="H446" s="27">
        <v>5.7</v>
      </c>
      <c r="I446" s="27">
        <v>4.9000000000000004</v>
      </c>
      <c r="J446" s="27">
        <v>4</v>
      </c>
      <c r="K446" s="27">
        <v>4.3</v>
      </c>
      <c r="L446" s="27">
        <v>3.8</v>
      </c>
      <c r="M446" s="27">
        <v>2.8</v>
      </c>
      <c r="N446" s="27">
        <v>2.9</v>
      </c>
      <c r="O446" s="27">
        <v>3.4</v>
      </c>
      <c r="P446" s="27">
        <v>3</v>
      </c>
    </row>
    <row r="447" spans="1:16" x14ac:dyDescent="0.3">
      <c r="A447" s="20">
        <v>444</v>
      </c>
      <c r="B447" s="5" t="s">
        <v>617</v>
      </c>
      <c r="C447" s="4">
        <v>4.5</v>
      </c>
      <c r="D447" s="27">
        <v>2.9</v>
      </c>
      <c r="E447" s="27">
        <v>3</v>
      </c>
      <c r="F447" s="27">
        <v>3.4</v>
      </c>
      <c r="G447" s="27">
        <v>4</v>
      </c>
      <c r="H447" s="27">
        <v>3.7</v>
      </c>
      <c r="I447" s="27">
        <v>3.4</v>
      </c>
      <c r="J447" s="27">
        <v>2.9</v>
      </c>
      <c r="K447" s="27">
        <v>3.5</v>
      </c>
      <c r="L447" s="27">
        <v>3</v>
      </c>
      <c r="M447" s="27">
        <v>2.4</v>
      </c>
      <c r="N447" s="27">
        <v>2.2000000000000002</v>
      </c>
      <c r="O447" s="27">
        <v>3</v>
      </c>
      <c r="P447" s="27">
        <v>2.8</v>
      </c>
    </row>
    <row r="448" spans="1:16" x14ac:dyDescent="0.3">
      <c r="A448" s="20">
        <v>445</v>
      </c>
      <c r="B448" s="5" t="s">
        <v>291</v>
      </c>
      <c r="C448" s="4">
        <v>4.8</v>
      </c>
      <c r="D448" s="27">
        <v>5.8</v>
      </c>
      <c r="E448" s="27">
        <v>6</v>
      </c>
      <c r="F448" s="27">
        <v>5.9</v>
      </c>
      <c r="G448" s="27">
        <v>7.4</v>
      </c>
      <c r="H448" s="27">
        <v>7.3</v>
      </c>
      <c r="I448" s="27">
        <v>7.7</v>
      </c>
      <c r="J448" s="27">
        <v>7.9</v>
      </c>
      <c r="K448" s="27">
        <v>5.9</v>
      </c>
      <c r="L448" s="27">
        <v>6.9</v>
      </c>
      <c r="M448" s="27">
        <v>8.5</v>
      </c>
      <c r="N448" s="27">
        <v>5</v>
      </c>
      <c r="O448" s="27">
        <v>4.4000000000000004</v>
      </c>
      <c r="P448" s="27">
        <v>4.4000000000000004</v>
      </c>
    </row>
    <row r="449" spans="1:16" x14ac:dyDescent="0.3">
      <c r="A449" s="20">
        <v>446</v>
      </c>
      <c r="B449" s="5" t="s">
        <v>618</v>
      </c>
      <c r="C449" s="4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>
        <v>3</v>
      </c>
    </row>
    <row r="450" spans="1:16" x14ac:dyDescent="0.3">
      <c r="A450" s="20">
        <v>447</v>
      </c>
      <c r="B450" s="5" t="s">
        <v>619</v>
      </c>
      <c r="C450" s="4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>
        <v>2.2999999999999998</v>
      </c>
    </row>
    <row r="451" spans="1:16" x14ac:dyDescent="0.3">
      <c r="A451" s="20">
        <v>448</v>
      </c>
      <c r="B451" s="5" t="s">
        <v>620</v>
      </c>
      <c r="C451" s="4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>
        <v>4.2</v>
      </c>
    </row>
    <row r="452" spans="1:16" x14ac:dyDescent="0.3">
      <c r="A452" s="20">
        <v>449</v>
      </c>
      <c r="B452" s="5" t="s">
        <v>621</v>
      </c>
      <c r="C452" s="4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>
        <v>3</v>
      </c>
    </row>
    <row r="453" spans="1:16" x14ac:dyDescent="0.3">
      <c r="A453" s="20">
        <v>450</v>
      </c>
      <c r="B453" s="5" t="s">
        <v>292</v>
      </c>
      <c r="C453" s="4">
        <v>3</v>
      </c>
      <c r="D453" s="27">
        <v>3.8</v>
      </c>
      <c r="E453" s="27">
        <v>3.8</v>
      </c>
      <c r="F453" s="27">
        <v>4</v>
      </c>
      <c r="G453" s="27">
        <v>4.4000000000000004</v>
      </c>
      <c r="H453" s="27">
        <v>4.5</v>
      </c>
      <c r="I453" s="27">
        <v>5.0999999999999996</v>
      </c>
      <c r="J453" s="27">
        <v>5.0999999999999996</v>
      </c>
      <c r="K453" s="27">
        <v>3.8</v>
      </c>
      <c r="L453" s="27">
        <v>4.7</v>
      </c>
      <c r="M453" s="27">
        <v>5.9</v>
      </c>
      <c r="N453" s="27">
        <v>3.5</v>
      </c>
      <c r="O453" s="27">
        <v>3.4</v>
      </c>
      <c r="P453" s="27">
        <v>2.9</v>
      </c>
    </row>
    <row r="454" spans="1:16" x14ac:dyDescent="0.3">
      <c r="A454" s="20">
        <v>451</v>
      </c>
      <c r="B454" s="5" t="s">
        <v>293</v>
      </c>
      <c r="C454" s="4">
        <v>2.7</v>
      </c>
      <c r="D454" s="27">
        <v>3.8</v>
      </c>
      <c r="E454" s="27">
        <v>4</v>
      </c>
      <c r="F454" s="27">
        <v>3.9</v>
      </c>
      <c r="G454" s="27">
        <v>4.0999999999999996</v>
      </c>
      <c r="H454" s="27">
        <v>4</v>
      </c>
      <c r="I454" s="27">
        <v>4.5</v>
      </c>
      <c r="J454" s="27">
        <v>4.5999999999999996</v>
      </c>
      <c r="K454" s="27">
        <v>3.4</v>
      </c>
      <c r="L454" s="27">
        <v>4.0999999999999996</v>
      </c>
      <c r="M454" s="27">
        <v>5.3</v>
      </c>
      <c r="N454" s="27">
        <v>2.8</v>
      </c>
      <c r="O454" s="27">
        <v>2.4</v>
      </c>
      <c r="P454" s="27">
        <v>2.1</v>
      </c>
    </row>
    <row r="455" spans="1:16" x14ac:dyDescent="0.3">
      <c r="A455" s="20">
        <v>452</v>
      </c>
      <c r="B455" s="5" t="s">
        <v>294</v>
      </c>
      <c r="C455" s="4">
        <v>3.4</v>
      </c>
      <c r="D455" s="27">
        <v>3.4</v>
      </c>
      <c r="E455" s="27">
        <v>4</v>
      </c>
      <c r="F455" s="27">
        <v>6</v>
      </c>
      <c r="G455" s="27">
        <v>5.9</v>
      </c>
      <c r="H455" s="27">
        <v>5.0999999999999996</v>
      </c>
      <c r="I455" s="27">
        <v>5.3</v>
      </c>
      <c r="J455" s="27">
        <v>5.5</v>
      </c>
      <c r="K455" s="27">
        <v>3.9</v>
      </c>
      <c r="L455" s="27">
        <v>5.2</v>
      </c>
      <c r="M455" s="27">
        <v>6.5</v>
      </c>
      <c r="N455" s="27">
        <v>4.2</v>
      </c>
      <c r="O455" s="27">
        <v>3.8</v>
      </c>
      <c r="P455" s="27">
        <v>3.8</v>
      </c>
    </row>
    <row r="456" spans="1:16" x14ac:dyDescent="0.3">
      <c r="A456" s="20">
        <v>453</v>
      </c>
      <c r="B456" s="5" t="s">
        <v>295</v>
      </c>
      <c r="C456" s="4">
        <v>4.2</v>
      </c>
      <c r="D456" s="27">
        <v>4.2</v>
      </c>
      <c r="E456" s="27">
        <v>4.5999999999999996</v>
      </c>
      <c r="F456" s="27">
        <v>7.5</v>
      </c>
      <c r="G456" s="27">
        <v>7.2</v>
      </c>
      <c r="H456" s="27">
        <v>7</v>
      </c>
      <c r="I456" s="27">
        <v>7.2</v>
      </c>
      <c r="J456" s="27">
        <v>7.5</v>
      </c>
      <c r="K456" s="27">
        <v>5.0999999999999996</v>
      </c>
      <c r="L456" s="27">
        <v>6.2</v>
      </c>
      <c r="M456" s="27">
        <v>7.2</v>
      </c>
      <c r="N456" s="27">
        <v>4.4000000000000004</v>
      </c>
      <c r="O456" s="27">
        <v>4.2</v>
      </c>
      <c r="P456" s="27">
        <v>4.5999999999999996</v>
      </c>
    </row>
    <row r="457" spans="1:16" x14ac:dyDescent="0.3">
      <c r="A457" s="20">
        <v>454</v>
      </c>
      <c r="B457" s="5" t="s">
        <v>622</v>
      </c>
      <c r="C457" s="4"/>
      <c r="D457" s="27"/>
      <c r="E457" s="27"/>
      <c r="F457" s="27"/>
      <c r="G457" s="27"/>
      <c r="H457" s="27"/>
      <c r="I457" s="27"/>
      <c r="J457" s="27"/>
      <c r="K457" s="27"/>
      <c r="L457" s="27">
        <v>4.5999999999999996</v>
      </c>
      <c r="M457" s="27">
        <v>4.9000000000000004</v>
      </c>
      <c r="N457" s="27">
        <v>3.5</v>
      </c>
      <c r="O457" s="27">
        <v>3.4</v>
      </c>
      <c r="P457" s="27">
        <v>4.2</v>
      </c>
    </row>
    <row r="458" spans="1:16" x14ac:dyDescent="0.3">
      <c r="A458" s="20">
        <v>455</v>
      </c>
      <c r="B458" s="5" t="s">
        <v>296</v>
      </c>
      <c r="C458" s="4">
        <v>8.4</v>
      </c>
      <c r="D458" s="27">
        <v>11.6</v>
      </c>
      <c r="E458" s="27">
        <v>12</v>
      </c>
      <c r="F458" s="27">
        <v>13.9</v>
      </c>
      <c r="G458" s="27">
        <v>13.2</v>
      </c>
      <c r="H458" s="27">
        <v>10.6</v>
      </c>
      <c r="I458" s="27">
        <v>13.1</v>
      </c>
      <c r="J458" s="27">
        <v>9.9</v>
      </c>
      <c r="K458" s="27">
        <v>9.6</v>
      </c>
      <c r="L458" s="27">
        <v>9.1999999999999993</v>
      </c>
      <c r="M458" s="27">
        <v>12</v>
      </c>
      <c r="N458" s="27">
        <v>7.4</v>
      </c>
      <c r="O458" s="27">
        <v>8.1</v>
      </c>
      <c r="P458" s="27">
        <v>9.5</v>
      </c>
    </row>
    <row r="459" spans="1:16" x14ac:dyDescent="0.3">
      <c r="A459" s="20">
        <v>456</v>
      </c>
      <c r="B459" s="5" t="s">
        <v>297</v>
      </c>
      <c r="C459" s="4">
        <v>5.5</v>
      </c>
      <c r="D459" s="27">
        <v>6.5</v>
      </c>
      <c r="E459" s="27">
        <v>6.6</v>
      </c>
      <c r="F459" s="27">
        <v>9.1999999999999993</v>
      </c>
      <c r="G459" s="27">
        <v>8.1999999999999993</v>
      </c>
      <c r="H459" s="27">
        <v>6.5</v>
      </c>
      <c r="I459" s="27">
        <v>6.7</v>
      </c>
      <c r="J459" s="27">
        <v>6.7</v>
      </c>
      <c r="K459" s="27">
        <v>6.2</v>
      </c>
      <c r="L459" s="27">
        <v>6.6</v>
      </c>
      <c r="M459" s="27">
        <v>7.6</v>
      </c>
      <c r="N459" s="27">
        <v>5.4</v>
      </c>
      <c r="O459" s="27">
        <v>4.2</v>
      </c>
      <c r="P459" s="27">
        <v>5.4</v>
      </c>
    </row>
    <row r="460" spans="1:16" x14ac:dyDescent="0.3">
      <c r="A460" s="20">
        <v>457</v>
      </c>
      <c r="B460" s="5" t="s">
        <v>298</v>
      </c>
      <c r="C460" s="4">
        <v>1.6</v>
      </c>
      <c r="D460" s="27">
        <v>1.8</v>
      </c>
      <c r="E460" s="27">
        <v>2.2999999999999998</v>
      </c>
      <c r="F460" s="27">
        <v>3.1</v>
      </c>
      <c r="G460" s="27">
        <v>2.9</v>
      </c>
      <c r="H460" s="27">
        <v>2.6</v>
      </c>
      <c r="I460" s="27">
        <v>2.7</v>
      </c>
      <c r="J460" s="27">
        <v>2.2000000000000002</v>
      </c>
      <c r="K460" s="27">
        <v>1.9</v>
      </c>
      <c r="L460" s="27">
        <v>2.7</v>
      </c>
      <c r="M460" s="27">
        <v>3.6</v>
      </c>
      <c r="N460" s="27">
        <v>2.1</v>
      </c>
      <c r="O460" s="27">
        <v>1.6</v>
      </c>
      <c r="P460" s="27">
        <v>2.2000000000000002</v>
      </c>
    </row>
    <row r="461" spans="1:16" x14ac:dyDescent="0.3">
      <c r="A461" s="20">
        <v>458</v>
      </c>
      <c r="B461" s="5" t="s">
        <v>419</v>
      </c>
      <c r="C461" s="4">
        <v>2.5</v>
      </c>
      <c r="D461" s="27">
        <v>2.2999999999999998</v>
      </c>
      <c r="E461" s="27">
        <v>2.9</v>
      </c>
      <c r="F461" s="27">
        <v>2.9</v>
      </c>
      <c r="G461" s="27">
        <v>3.5</v>
      </c>
      <c r="H461" s="27">
        <v>2.4</v>
      </c>
      <c r="I461" s="27">
        <v>2.4</v>
      </c>
      <c r="J461" s="27">
        <v>2.1</v>
      </c>
      <c r="K461" s="27">
        <v>1.8</v>
      </c>
      <c r="L461" s="27">
        <v>1.5</v>
      </c>
      <c r="M461" s="27">
        <v>2.4</v>
      </c>
      <c r="N461" s="27">
        <v>1.1000000000000001</v>
      </c>
      <c r="O461" s="27">
        <v>1</v>
      </c>
      <c r="P461" s="27">
        <v>1.2</v>
      </c>
    </row>
    <row r="462" spans="1:16" x14ac:dyDescent="0.3">
      <c r="A462" s="20">
        <v>459</v>
      </c>
      <c r="B462" s="5" t="s">
        <v>420</v>
      </c>
      <c r="C462" s="4">
        <v>4.4000000000000004</v>
      </c>
      <c r="D462" s="27">
        <v>4</v>
      </c>
      <c r="E462" s="27">
        <v>5.6</v>
      </c>
      <c r="F462" s="27">
        <v>4.3</v>
      </c>
      <c r="G462" s="27">
        <v>5.6</v>
      </c>
      <c r="H462" s="27">
        <v>4.9000000000000004</v>
      </c>
      <c r="I462" s="27">
        <v>4.4000000000000004</v>
      </c>
      <c r="J462" s="27">
        <v>2.9</v>
      </c>
      <c r="K462" s="27">
        <v>3</v>
      </c>
      <c r="L462" s="27">
        <v>3.1</v>
      </c>
      <c r="M462" s="27">
        <v>2.9</v>
      </c>
      <c r="N462" s="27">
        <v>2.2000000000000002</v>
      </c>
      <c r="O462" s="27">
        <v>2.8</v>
      </c>
      <c r="P462" s="27">
        <v>2.4</v>
      </c>
    </row>
    <row r="463" spans="1:16" x14ac:dyDescent="0.3">
      <c r="A463" s="20">
        <v>460</v>
      </c>
      <c r="B463" s="5" t="s">
        <v>421</v>
      </c>
      <c r="C463" s="4">
        <v>3.2</v>
      </c>
      <c r="D463" s="27">
        <v>3.5</v>
      </c>
      <c r="E463" s="27">
        <v>3</v>
      </c>
      <c r="F463" s="27">
        <v>3.8</v>
      </c>
      <c r="G463" s="27">
        <v>3</v>
      </c>
      <c r="H463" s="27">
        <v>4.8</v>
      </c>
      <c r="I463" s="27">
        <v>4.3</v>
      </c>
      <c r="J463" s="27">
        <v>4.3</v>
      </c>
      <c r="K463" s="27">
        <v>2.2000000000000002</v>
      </c>
      <c r="L463" s="27">
        <v>2.2999999999999998</v>
      </c>
      <c r="M463" s="27">
        <v>3.7</v>
      </c>
      <c r="N463" s="27">
        <v>2.7</v>
      </c>
      <c r="O463" s="27">
        <v>2.6</v>
      </c>
      <c r="P463" s="27">
        <v>2.7</v>
      </c>
    </row>
    <row r="464" spans="1:16" x14ac:dyDescent="0.3">
      <c r="A464" s="20">
        <v>461</v>
      </c>
      <c r="B464" s="5" t="s">
        <v>623</v>
      </c>
      <c r="C464" s="4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>
        <v>5.5</v>
      </c>
    </row>
    <row r="465" spans="1:16" x14ac:dyDescent="0.3">
      <c r="A465" s="20">
        <v>462</v>
      </c>
      <c r="B465" s="5" t="s">
        <v>624</v>
      </c>
      <c r="C465" s="4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>
        <v>3</v>
      </c>
    </row>
    <row r="466" spans="1:16" x14ac:dyDescent="0.3">
      <c r="A466" s="20">
        <v>463</v>
      </c>
      <c r="B466" s="5" t="s">
        <v>625</v>
      </c>
      <c r="C466" s="4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>
        <v>1.7</v>
      </c>
    </row>
    <row r="467" spans="1:16" x14ac:dyDescent="0.3">
      <c r="A467" s="20">
        <v>464</v>
      </c>
      <c r="B467" s="5" t="s">
        <v>626</v>
      </c>
      <c r="C467" s="4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>
        <v>1.7</v>
      </c>
    </row>
    <row r="468" spans="1:16" x14ac:dyDescent="0.3">
      <c r="A468" s="20">
        <v>465</v>
      </c>
      <c r="B468" s="5" t="s">
        <v>627</v>
      </c>
      <c r="C468" s="4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>
        <v>3.3</v>
      </c>
    </row>
    <row r="469" spans="1:16" x14ac:dyDescent="0.3">
      <c r="A469" s="20">
        <v>466</v>
      </c>
      <c r="B469" s="5" t="s">
        <v>299</v>
      </c>
      <c r="C469" s="4">
        <v>5.6</v>
      </c>
      <c r="D469" s="27">
        <v>4.9000000000000004</v>
      </c>
      <c r="E469" s="27">
        <v>4.5999999999999996</v>
      </c>
      <c r="F469" s="27">
        <v>7</v>
      </c>
      <c r="G469" s="27">
        <v>6.2</v>
      </c>
      <c r="H469" s="27">
        <v>7.7</v>
      </c>
      <c r="I469" s="27">
        <v>7.9</v>
      </c>
      <c r="J469" s="27">
        <v>7.2</v>
      </c>
      <c r="K469" s="27">
        <v>8.1</v>
      </c>
      <c r="L469" s="27">
        <v>9.4</v>
      </c>
      <c r="M469" s="27">
        <v>11.3</v>
      </c>
      <c r="N469" s="27">
        <v>7.9</v>
      </c>
      <c r="O469" s="27">
        <v>5.2</v>
      </c>
      <c r="P469" s="27">
        <v>6</v>
      </c>
    </row>
    <row r="470" spans="1:16" x14ac:dyDescent="0.3">
      <c r="A470" s="20">
        <v>467</v>
      </c>
      <c r="B470" s="5" t="s">
        <v>422</v>
      </c>
      <c r="C470" s="4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>
        <v>8.6</v>
      </c>
      <c r="P470" s="27">
        <v>5.9</v>
      </c>
    </row>
    <row r="471" spans="1:16" x14ac:dyDescent="0.3">
      <c r="A471" s="20">
        <v>468</v>
      </c>
      <c r="B471" s="5" t="s">
        <v>300</v>
      </c>
      <c r="C471" s="4">
        <v>3.9</v>
      </c>
      <c r="D471" s="27">
        <v>4.2</v>
      </c>
      <c r="E471" s="27">
        <v>4.4000000000000004</v>
      </c>
      <c r="F471" s="27">
        <v>5.3</v>
      </c>
      <c r="G471" s="27">
        <v>5</v>
      </c>
      <c r="H471" s="27">
        <v>4.5999999999999996</v>
      </c>
      <c r="I471" s="27">
        <v>4</v>
      </c>
      <c r="J471" s="27">
        <v>3.6</v>
      </c>
      <c r="K471" s="27">
        <v>2.9</v>
      </c>
      <c r="L471" s="27">
        <v>3.7</v>
      </c>
      <c r="M471" s="27">
        <v>5.8</v>
      </c>
      <c r="N471" s="27">
        <v>3.3</v>
      </c>
      <c r="O471" s="27">
        <v>2.9</v>
      </c>
      <c r="P471" s="27">
        <v>3</v>
      </c>
    </row>
    <row r="472" spans="1:16" x14ac:dyDescent="0.3">
      <c r="A472" s="20">
        <v>469</v>
      </c>
      <c r="B472" s="5" t="s">
        <v>301</v>
      </c>
      <c r="C472" s="4">
        <v>2.9</v>
      </c>
      <c r="D472" s="27">
        <v>3</v>
      </c>
      <c r="E472" s="27">
        <v>3.2</v>
      </c>
      <c r="F472" s="27">
        <v>3.7</v>
      </c>
      <c r="G472" s="27">
        <v>3.6</v>
      </c>
      <c r="H472" s="27">
        <v>3.3</v>
      </c>
      <c r="I472" s="27">
        <v>2.7</v>
      </c>
      <c r="J472" s="27">
        <v>2.5</v>
      </c>
      <c r="K472" s="27">
        <v>2.1</v>
      </c>
      <c r="L472" s="27">
        <v>2.4</v>
      </c>
      <c r="M472" s="27">
        <v>3.8</v>
      </c>
      <c r="N472" s="27">
        <v>2.4</v>
      </c>
      <c r="O472" s="27">
        <v>2.4</v>
      </c>
      <c r="P472" s="27">
        <v>2.6</v>
      </c>
    </row>
    <row r="473" spans="1:16" x14ac:dyDescent="0.3">
      <c r="A473" s="20">
        <v>470</v>
      </c>
      <c r="B473" s="5" t="s">
        <v>302</v>
      </c>
      <c r="C473" s="4">
        <v>2</v>
      </c>
      <c r="D473" s="27">
        <v>2.2999999999999998</v>
      </c>
      <c r="E473" s="27">
        <v>2.2999999999999998</v>
      </c>
      <c r="F473" s="27">
        <v>2.8</v>
      </c>
      <c r="G473" s="27">
        <v>2.8</v>
      </c>
      <c r="H473" s="27">
        <v>2.6</v>
      </c>
      <c r="I473" s="27">
        <v>2.1</v>
      </c>
      <c r="J473" s="27">
        <v>2.1</v>
      </c>
      <c r="K473" s="27">
        <v>1.8</v>
      </c>
      <c r="L473" s="27">
        <v>2.4</v>
      </c>
      <c r="M473" s="27">
        <v>4</v>
      </c>
      <c r="N473" s="27">
        <v>2.4</v>
      </c>
      <c r="O473" s="27">
        <v>1.9</v>
      </c>
      <c r="P473" s="27">
        <v>2.2000000000000002</v>
      </c>
    </row>
    <row r="474" spans="1:16" x14ac:dyDescent="0.3">
      <c r="A474" s="20">
        <v>471</v>
      </c>
      <c r="B474" s="5" t="s">
        <v>303</v>
      </c>
      <c r="C474" s="4">
        <v>2.5</v>
      </c>
      <c r="D474" s="27">
        <v>3.4</v>
      </c>
      <c r="E474" s="27">
        <v>3.2</v>
      </c>
      <c r="F474" s="27">
        <v>3.7</v>
      </c>
      <c r="G474" s="27">
        <v>4</v>
      </c>
      <c r="H474" s="27">
        <v>2.9</v>
      </c>
      <c r="I474" s="27">
        <v>3.6</v>
      </c>
      <c r="J474" s="27">
        <v>2.6</v>
      </c>
      <c r="K474" s="27">
        <v>2.4</v>
      </c>
      <c r="L474" s="27">
        <v>3</v>
      </c>
      <c r="M474" s="27">
        <v>4.4000000000000004</v>
      </c>
      <c r="N474" s="27">
        <v>2.2999999999999998</v>
      </c>
      <c r="O474" s="27">
        <v>2</v>
      </c>
      <c r="P474" s="27">
        <v>2.5</v>
      </c>
    </row>
    <row r="475" spans="1:16" x14ac:dyDescent="0.3">
      <c r="A475" s="20">
        <v>472</v>
      </c>
      <c r="B475" s="5" t="s">
        <v>304</v>
      </c>
      <c r="C475" s="4">
        <v>4</v>
      </c>
      <c r="D475" s="27">
        <v>4.8</v>
      </c>
      <c r="E475" s="27">
        <v>5.4</v>
      </c>
      <c r="F475" s="27">
        <v>6.6</v>
      </c>
      <c r="G475" s="27">
        <v>7.3</v>
      </c>
      <c r="H475" s="27">
        <v>5.7</v>
      </c>
      <c r="I475" s="27">
        <v>6.8</v>
      </c>
      <c r="J475" s="27">
        <v>5</v>
      </c>
      <c r="K475" s="27">
        <v>4.0999999999999996</v>
      </c>
      <c r="L475" s="27">
        <v>5</v>
      </c>
      <c r="M475" s="27">
        <v>7.5</v>
      </c>
      <c r="N475" s="27">
        <v>4.0999999999999996</v>
      </c>
      <c r="O475" s="27">
        <v>3.7</v>
      </c>
      <c r="P475" s="27">
        <v>5.0999999999999996</v>
      </c>
    </row>
    <row r="476" spans="1:16" x14ac:dyDescent="0.3">
      <c r="A476" s="20">
        <v>473</v>
      </c>
      <c r="B476" s="5" t="s">
        <v>305</v>
      </c>
      <c r="C476" s="4">
        <v>2.2000000000000002</v>
      </c>
      <c r="D476" s="27">
        <v>2.6</v>
      </c>
      <c r="E476" s="27">
        <v>2.9</v>
      </c>
      <c r="F476" s="27">
        <v>3.5</v>
      </c>
      <c r="G476" s="27">
        <v>4.0999999999999996</v>
      </c>
      <c r="H476" s="27">
        <v>3.2</v>
      </c>
      <c r="I476" s="27">
        <v>3.1</v>
      </c>
      <c r="J476" s="27">
        <v>3.2</v>
      </c>
      <c r="K476" s="27">
        <v>2.5</v>
      </c>
      <c r="L476" s="27">
        <v>3</v>
      </c>
      <c r="M476" s="27">
        <v>4</v>
      </c>
      <c r="N476" s="27">
        <v>2.2999999999999998</v>
      </c>
      <c r="O476" s="27">
        <v>2.2999999999999998</v>
      </c>
      <c r="P476" s="27">
        <v>2.2999999999999998</v>
      </c>
    </row>
    <row r="477" spans="1:16" x14ac:dyDescent="0.3">
      <c r="A477" s="20">
        <v>474</v>
      </c>
      <c r="B477" s="5" t="s">
        <v>423</v>
      </c>
      <c r="C477" s="4">
        <v>6.9</v>
      </c>
      <c r="D477" s="27">
        <v>6.1</v>
      </c>
      <c r="E477" s="27">
        <v>7.7</v>
      </c>
      <c r="F477" s="27">
        <v>6</v>
      </c>
      <c r="G477" s="27">
        <v>8</v>
      </c>
      <c r="H477" s="27">
        <v>6.4</v>
      </c>
      <c r="I477" s="27">
        <v>5.9</v>
      </c>
      <c r="J477" s="27">
        <v>4.5</v>
      </c>
      <c r="K477" s="27">
        <v>4.0999999999999996</v>
      </c>
      <c r="L477" s="27">
        <v>4.5999999999999996</v>
      </c>
      <c r="M477" s="27">
        <v>4.5</v>
      </c>
      <c r="N477" s="27">
        <v>3.3</v>
      </c>
      <c r="O477" s="27">
        <v>3.6</v>
      </c>
      <c r="P477" s="27">
        <v>4.5</v>
      </c>
    </row>
    <row r="478" spans="1:16" x14ac:dyDescent="0.3">
      <c r="A478" s="20">
        <v>475</v>
      </c>
      <c r="B478" s="5" t="s">
        <v>628</v>
      </c>
      <c r="C478" s="4">
        <v>3.3</v>
      </c>
      <c r="D478" s="27">
        <v>2.7</v>
      </c>
      <c r="E478" s="27">
        <v>4</v>
      </c>
      <c r="F478" s="27">
        <v>3.2</v>
      </c>
      <c r="G478" s="27">
        <v>3.7</v>
      </c>
      <c r="H478" s="27">
        <v>2.8</v>
      </c>
      <c r="I478" s="27">
        <v>2.4</v>
      </c>
      <c r="J478" s="27">
        <v>1.7</v>
      </c>
      <c r="K478" s="27">
        <v>1.7</v>
      </c>
      <c r="L478" s="27">
        <v>1.9</v>
      </c>
      <c r="M478" s="27">
        <v>2.2000000000000002</v>
      </c>
      <c r="N478" s="27">
        <v>1.3</v>
      </c>
      <c r="O478" s="27">
        <v>1.6</v>
      </c>
      <c r="P478" s="27">
        <v>1.7</v>
      </c>
    </row>
    <row r="479" spans="1:16" x14ac:dyDescent="0.3">
      <c r="A479" s="20">
        <v>476</v>
      </c>
      <c r="B479" s="5" t="s">
        <v>306</v>
      </c>
      <c r="C479" s="4">
        <v>3.2</v>
      </c>
      <c r="D479" s="27">
        <v>3.4</v>
      </c>
      <c r="E479" s="27">
        <v>3.6</v>
      </c>
      <c r="F479" s="27">
        <v>5</v>
      </c>
      <c r="G479" s="27">
        <v>4.3</v>
      </c>
      <c r="H479" s="27">
        <v>3.8</v>
      </c>
      <c r="I479" s="27">
        <v>3.7</v>
      </c>
      <c r="J479" s="27">
        <v>3.3</v>
      </c>
      <c r="K479" s="27">
        <v>2.9</v>
      </c>
      <c r="L479" s="27">
        <v>3.5</v>
      </c>
      <c r="M479" s="27">
        <v>5.0999999999999996</v>
      </c>
      <c r="N479" s="27">
        <v>3.1</v>
      </c>
      <c r="O479" s="27">
        <v>3.1</v>
      </c>
      <c r="P479" s="27">
        <v>3.3</v>
      </c>
    </row>
    <row r="480" spans="1:16" x14ac:dyDescent="0.3">
      <c r="A480" s="20">
        <v>477</v>
      </c>
      <c r="B480" s="5" t="s">
        <v>307</v>
      </c>
      <c r="C480" s="4">
        <v>3.3</v>
      </c>
      <c r="D480" s="27">
        <v>3.3</v>
      </c>
      <c r="E480" s="27">
        <v>3.3</v>
      </c>
      <c r="F480" s="27">
        <v>4.2</v>
      </c>
      <c r="G480" s="27">
        <v>4.2</v>
      </c>
      <c r="H480" s="27">
        <v>3.9</v>
      </c>
      <c r="I480" s="27">
        <v>3.5</v>
      </c>
      <c r="J480" s="27">
        <v>3.3</v>
      </c>
      <c r="K480" s="27">
        <v>2.6</v>
      </c>
      <c r="L480" s="27">
        <v>3</v>
      </c>
      <c r="M480" s="27">
        <v>4.7</v>
      </c>
      <c r="N480" s="27">
        <v>2.8</v>
      </c>
      <c r="O480" s="27">
        <v>2.4</v>
      </c>
      <c r="P480" s="27">
        <v>3.2</v>
      </c>
    </row>
    <row r="481" spans="1:16" x14ac:dyDescent="0.3">
      <c r="A481" s="20">
        <v>478</v>
      </c>
      <c r="B481" s="5" t="s">
        <v>424</v>
      </c>
      <c r="C481" s="4">
        <v>3.3</v>
      </c>
      <c r="D481" s="27">
        <v>3.6</v>
      </c>
      <c r="E481" s="27">
        <v>3.1</v>
      </c>
      <c r="F481" s="27">
        <v>3.8</v>
      </c>
      <c r="G481" s="27">
        <v>3.5</v>
      </c>
      <c r="H481" s="27">
        <v>4.9000000000000004</v>
      </c>
      <c r="I481" s="27">
        <v>4.2</v>
      </c>
      <c r="J481" s="27">
        <v>4.5</v>
      </c>
      <c r="K481" s="27">
        <v>2.6</v>
      </c>
      <c r="L481" s="27">
        <v>3</v>
      </c>
      <c r="M481" s="27">
        <v>3.9</v>
      </c>
      <c r="N481" s="27">
        <v>2.6</v>
      </c>
      <c r="O481" s="27">
        <v>2.1</v>
      </c>
      <c r="P481" s="27">
        <v>2.4</v>
      </c>
    </row>
    <row r="482" spans="1:16" x14ac:dyDescent="0.3">
      <c r="A482" s="20">
        <v>479</v>
      </c>
      <c r="B482" s="5" t="s">
        <v>308</v>
      </c>
      <c r="C482" s="4">
        <v>1.8</v>
      </c>
      <c r="D482" s="27">
        <v>1.6</v>
      </c>
      <c r="E482" s="27">
        <v>1.6</v>
      </c>
      <c r="F482" s="27">
        <v>2.1</v>
      </c>
      <c r="G482" s="27">
        <v>1.8</v>
      </c>
      <c r="H482" s="27">
        <v>1.8</v>
      </c>
      <c r="I482" s="27">
        <v>1.4</v>
      </c>
      <c r="J482" s="27">
        <v>1.5</v>
      </c>
      <c r="K482" s="27">
        <v>1.2</v>
      </c>
      <c r="L482" s="27">
        <v>1.8</v>
      </c>
      <c r="M482" s="27">
        <v>2.9</v>
      </c>
      <c r="N482" s="27">
        <v>1.4</v>
      </c>
      <c r="O482" s="27">
        <v>1.5</v>
      </c>
      <c r="P482" s="27">
        <v>2.2999999999999998</v>
      </c>
    </row>
    <row r="483" spans="1:16" x14ac:dyDescent="0.3">
      <c r="A483" s="20">
        <v>480</v>
      </c>
      <c r="B483" s="5" t="s">
        <v>425</v>
      </c>
      <c r="C483" s="4">
        <v>6.2</v>
      </c>
      <c r="D483" s="27">
        <v>5.0999999999999996</v>
      </c>
      <c r="E483" s="27">
        <v>5.8</v>
      </c>
      <c r="F483" s="27">
        <v>7</v>
      </c>
      <c r="G483" s="27">
        <v>5.3</v>
      </c>
      <c r="H483" s="27">
        <v>3.8</v>
      </c>
      <c r="I483" s="27">
        <v>4.5999999999999996</v>
      </c>
      <c r="J483" s="27">
        <v>3.8</v>
      </c>
      <c r="K483" s="27">
        <v>3.3</v>
      </c>
      <c r="L483" s="27">
        <v>3.4</v>
      </c>
      <c r="M483" s="27">
        <v>3.6</v>
      </c>
      <c r="N483" s="27">
        <v>2.7</v>
      </c>
      <c r="O483" s="27">
        <v>1.8</v>
      </c>
      <c r="P483" s="27">
        <v>1.9</v>
      </c>
    </row>
    <row r="484" spans="1:16" x14ac:dyDescent="0.3">
      <c r="A484" s="20">
        <v>481</v>
      </c>
      <c r="B484" s="5" t="s">
        <v>629</v>
      </c>
      <c r="C484" s="4">
        <v>5.9</v>
      </c>
      <c r="D484" s="27">
        <v>4.7</v>
      </c>
      <c r="E484" s="27">
        <v>5.3</v>
      </c>
      <c r="F484" s="27">
        <v>5.9</v>
      </c>
      <c r="G484" s="27">
        <v>4.7</v>
      </c>
      <c r="H484" s="27">
        <v>3.8</v>
      </c>
      <c r="I484" s="27">
        <v>4.7</v>
      </c>
      <c r="J484" s="27">
        <v>4</v>
      </c>
      <c r="K484" s="27">
        <v>3.8</v>
      </c>
      <c r="L484" s="27">
        <v>4.0999999999999996</v>
      </c>
      <c r="M484" s="27">
        <v>4</v>
      </c>
      <c r="N484" s="27">
        <v>2.9</v>
      </c>
      <c r="O484" s="27">
        <v>2.2000000000000002</v>
      </c>
      <c r="P484" s="27">
        <v>2.2000000000000002</v>
      </c>
    </row>
    <row r="485" spans="1:16" x14ac:dyDescent="0.3">
      <c r="A485" s="20">
        <v>482</v>
      </c>
      <c r="B485" s="5" t="s">
        <v>309</v>
      </c>
      <c r="C485" s="4">
        <v>3.8</v>
      </c>
      <c r="D485" s="27">
        <v>4.8</v>
      </c>
      <c r="E485" s="27">
        <v>4.9000000000000004</v>
      </c>
      <c r="F485" s="27">
        <v>5.8</v>
      </c>
      <c r="G485" s="27">
        <v>6.1</v>
      </c>
      <c r="H485" s="27">
        <v>4.8</v>
      </c>
      <c r="I485" s="27">
        <v>5.5</v>
      </c>
      <c r="J485" s="27">
        <v>3.9</v>
      </c>
      <c r="K485" s="27">
        <v>3.8</v>
      </c>
      <c r="L485" s="27">
        <v>4.5999999999999996</v>
      </c>
      <c r="M485" s="27">
        <v>6.1</v>
      </c>
      <c r="N485" s="27">
        <v>3.1</v>
      </c>
      <c r="O485" s="27">
        <v>2.6</v>
      </c>
      <c r="P485" s="27">
        <v>2.7</v>
      </c>
    </row>
    <row r="486" spans="1:16" x14ac:dyDescent="0.3">
      <c r="A486" s="20">
        <v>483</v>
      </c>
      <c r="B486" s="5" t="s">
        <v>310</v>
      </c>
      <c r="C486" s="4">
        <v>1.8</v>
      </c>
      <c r="D486" s="27">
        <v>2.1</v>
      </c>
      <c r="E486" s="27">
        <v>2.4</v>
      </c>
      <c r="F486" s="27">
        <v>3.1</v>
      </c>
      <c r="G486" s="27">
        <v>3.3</v>
      </c>
      <c r="H486" s="27">
        <v>2.6</v>
      </c>
      <c r="I486" s="27">
        <v>3.1</v>
      </c>
      <c r="J486" s="27">
        <v>2.2999999999999998</v>
      </c>
      <c r="K486" s="27">
        <v>2.1</v>
      </c>
      <c r="L486" s="27">
        <v>2.2000000000000002</v>
      </c>
      <c r="M486" s="27">
        <v>3.8</v>
      </c>
      <c r="N486" s="27">
        <v>1.6</v>
      </c>
      <c r="O486" s="27">
        <v>1.2</v>
      </c>
      <c r="P486" s="27">
        <v>1.4</v>
      </c>
    </row>
    <row r="487" spans="1:16" x14ac:dyDescent="0.3">
      <c r="A487" s="20">
        <v>484</v>
      </c>
      <c r="B487" s="5" t="s">
        <v>426</v>
      </c>
      <c r="C487" s="4">
        <v>10.1</v>
      </c>
      <c r="D487" s="27">
        <v>7.9</v>
      </c>
      <c r="E487" s="27">
        <v>10</v>
      </c>
      <c r="F487" s="27">
        <v>6.4</v>
      </c>
      <c r="G487" s="27">
        <v>7.4</v>
      </c>
      <c r="H487" s="27">
        <v>9.8000000000000007</v>
      </c>
      <c r="I487" s="27">
        <v>6.7</v>
      </c>
      <c r="J487" s="27">
        <v>7</v>
      </c>
      <c r="K487" s="27">
        <v>6.6</v>
      </c>
      <c r="L487" s="27">
        <v>6.1</v>
      </c>
      <c r="M487" s="27">
        <v>8.6</v>
      </c>
      <c r="N487" s="27">
        <v>6.3</v>
      </c>
      <c r="O487" s="27">
        <v>4.4000000000000004</v>
      </c>
      <c r="P487" s="27">
        <v>8</v>
      </c>
    </row>
    <row r="488" spans="1:16" x14ac:dyDescent="0.3">
      <c r="A488" s="20">
        <v>485</v>
      </c>
      <c r="B488" s="5" t="s">
        <v>630</v>
      </c>
      <c r="C488" s="4"/>
      <c r="D488" s="27"/>
      <c r="E488" s="27"/>
      <c r="F488" s="27"/>
      <c r="G488" s="27"/>
      <c r="H488" s="27"/>
      <c r="I488" s="27"/>
      <c r="J488" s="27"/>
      <c r="K488" s="27"/>
      <c r="L488" s="27">
        <v>14.2</v>
      </c>
      <c r="M488" s="27">
        <v>13.8</v>
      </c>
      <c r="N488" s="27">
        <v>10.199999999999999</v>
      </c>
      <c r="O488" s="27">
        <v>11.4</v>
      </c>
      <c r="P488" s="27">
        <v>10.3</v>
      </c>
    </row>
    <row r="489" spans="1:16" x14ac:dyDescent="0.3">
      <c r="A489" s="20">
        <v>486</v>
      </c>
      <c r="B489" s="5" t="s">
        <v>311</v>
      </c>
      <c r="C489" s="4">
        <v>5.6</v>
      </c>
      <c r="D489" s="27">
        <v>7.7</v>
      </c>
      <c r="E489" s="27">
        <v>7</v>
      </c>
      <c r="F489" s="27">
        <v>7.1</v>
      </c>
      <c r="G489" s="27">
        <v>7.5</v>
      </c>
      <c r="H489" s="27">
        <v>7.8</v>
      </c>
      <c r="I489" s="27">
        <v>9.5</v>
      </c>
      <c r="J489" s="27">
        <v>8.1999999999999993</v>
      </c>
      <c r="K489" s="27">
        <v>5.5</v>
      </c>
      <c r="L489" s="27">
        <v>7.9</v>
      </c>
      <c r="M489" s="27">
        <v>7.9</v>
      </c>
      <c r="N489" s="27">
        <v>4.8</v>
      </c>
      <c r="O489" s="27">
        <v>6.1</v>
      </c>
      <c r="P489" s="27">
        <v>5.9</v>
      </c>
    </row>
    <row r="490" spans="1:16" x14ac:dyDescent="0.3">
      <c r="A490" s="20">
        <v>487</v>
      </c>
      <c r="B490" s="5" t="s">
        <v>631</v>
      </c>
      <c r="C490" s="4"/>
      <c r="D490" s="27"/>
      <c r="E490" s="27"/>
      <c r="F490" s="27"/>
      <c r="G490" s="27"/>
      <c r="H490" s="27"/>
      <c r="I490" s="27"/>
      <c r="J490" s="27"/>
      <c r="K490" s="27"/>
      <c r="L490" s="27">
        <v>7.4</v>
      </c>
      <c r="M490" s="27">
        <v>8.1</v>
      </c>
      <c r="N490" s="27">
        <v>5.2</v>
      </c>
      <c r="O490" s="27">
        <v>5.8</v>
      </c>
      <c r="P490" s="27">
        <v>5.7</v>
      </c>
    </row>
    <row r="491" spans="1:16" x14ac:dyDescent="0.3">
      <c r="A491" s="20">
        <v>488</v>
      </c>
      <c r="B491" s="5" t="s">
        <v>312</v>
      </c>
      <c r="C491" s="4">
        <v>5.3</v>
      </c>
      <c r="D491" s="27">
        <v>6.9</v>
      </c>
      <c r="E491" s="27">
        <v>6.6</v>
      </c>
      <c r="F491" s="27">
        <v>5.8</v>
      </c>
      <c r="G491" s="27">
        <v>6.8</v>
      </c>
      <c r="H491" s="27">
        <v>6.6</v>
      </c>
      <c r="I491" s="27">
        <v>7.4</v>
      </c>
      <c r="J491" s="27">
        <v>6.9</v>
      </c>
      <c r="K491" s="27">
        <v>5.2</v>
      </c>
      <c r="L491" s="27">
        <v>6.6</v>
      </c>
      <c r="M491" s="27">
        <v>7.4</v>
      </c>
      <c r="N491" s="27">
        <v>4.9000000000000004</v>
      </c>
      <c r="O491" s="27">
        <v>4.2</v>
      </c>
      <c r="P491" s="27">
        <v>3.4</v>
      </c>
    </row>
    <row r="492" spans="1:16" x14ac:dyDescent="0.3">
      <c r="A492" s="20">
        <v>489</v>
      </c>
      <c r="B492" s="5" t="s">
        <v>632</v>
      </c>
      <c r="C492" s="4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>
        <v>4.2</v>
      </c>
    </row>
    <row r="493" spans="1:16" x14ac:dyDescent="0.3">
      <c r="A493" s="20">
        <v>490</v>
      </c>
      <c r="B493" s="5" t="s">
        <v>427</v>
      </c>
      <c r="C493" s="4">
        <v>2.7</v>
      </c>
      <c r="D493" s="27">
        <v>2</v>
      </c>
      <c r="E493" s="27">
        <v>2.2999999999999998</v>
      </c>
      <c r="F493" s="27">
        <v>1.9</v>
      </c>
      <c r="G493" s="27">
        <v>2.9</v>
      </c>
      <c r="H493" s="27">
        <v>2.7</v>
      </c>
      <c r="I493" s="27">
        <v>2.6</v>
      </c>
      <c r="J493" s="27">
        <v>2.4</v>
      </c>
      <c r="K493" s="27">
        <v>2.5</v>
      </c>
      <c r="L493" s="27">
        <v>2.2999999999999998</v>
      </c>
      <c r="M493" s="27">
        <v>1.7</v>
      </c>
      <c r="N493" s="27">
        <v>1.5</v>
      </c>
      <c r="O493" s="27">
        <v>2.4</v>
      </c>
      <c r="P493" s="27">
        <v>2.6</v>
      </c>
    </row>
    <row r="494" spans="1:16" x14ac:dyDescent="0.3">
      <c r="A494" s="20">
        <v>491</v>
      </c>
      <c r="B494" s="5" t="s">
        <v>428</v>
      </c>
      <c r="C494" s="4">
        <v>4.9000000000000004</v>
      </c>
      <c r="D494" s="27">
        <v>4.5</v>
      </c>
      <c r="E494" s="27">
        <v>6.2</v>
      </c>
      <c r="F494" s="27">
        <v>5.0999999999999996</v>
      </c>
      <c r="G494" s="27">
        <v>6.9</v>
      </c>
      <c r="H494" s="27">
        <v>5.2</v>
      </c>
      <c r="I494" s="27">
        <v>4.5</v>
      </c>
      <c r="J494" s="27">
        <v>3.7</v>
      </c>
      <c r="K494" s="27">
        <v>4.2</v>
      </c>
      <c r="L494" s="27">
        <v>4.5</v>
      </c>
      <c r="M494" s="27">
        <v>4.2</v>
      </c>
      <c r="N494" s="27">
        <v>3.2</v>
      </c>
      <c r="O494" s="27">
        <v>3.3</v>
      </c>
      <c r="P494" s="27">
        <v>3.7</v>
      </c>
    </row>
    <row r="495" spans="1:16" x14ac:dyDescent="0.3">
      <c r="A495" s="20">
        <v>492</v>
      </c>
      <c r="B495" s="5" t="s">
        <v>313</v>
      </c>
      <c r="C495" s="4">
        <v>2.2999999999999998</v>
      </c>
      <c r="D495" s="27">
        <v>2.4</v>
      </c>
      <c r="E495" s="27">
        <v>2.2000000000000002</v>
      </c>
      <c r="F495" s="27">
        <v>2.2000000000000002</v>
      </c>
      <c r="G495" s="27">
        <v>2.6</v>
      </c>
      <c r="H495" s="27">
        <v>2.8</v>
      </c>
      <c r="I495" s="27">
        <v>2.2000000000000002</v>
      </c>
      <c r="J495" s="27">
        <v>2.2999999999999998</v>
      </c>
      <c r="K495" s="27">
        <v>1.6</v>
      </c>
      <c r="L495" s="27">
        <v>2.7</v>
      </c>
      <c r="M495" s="27">
        <v>3.4</v>
      </c>
      <c r="N495" s="27">
        <v>2.5</v>
      </c>
      <c r="O495" s="27">
        <v>1.6</v>
      </c>
      <c r="P495" s="27">
        <v>1.5</v>
      </c>
    </row>
    <row r="496" spans="1:16" x14ac:dyDescent="0.3">
      <c r="A496" s="20">
        <v>493</v>
      </c>
      <c r="B496" s="5" t="s">
        <v>429</v>
      </c>
      <c r="C496" s="4">
        <v>3.7</v>
      </c>
      <c r="D496" s="27">
        <v>3.4</v>
      </c>
      <c r="E496" s="27">
        <v>5.5</v>
      </c>
      <c r="F496" s="27">
        <v>5.3</v>
      </c>
      <c r="G496" s="27">
        <v>5.6</v>
      </c>
      <c r="H496" s="27">
        <v>5.8</v>
      </c>
      <c r="I496" s="27">
        <v>3.4</v>
      </c>
      <c r="J496" s="27">
        <v>5.7</v>
      </c>
      <c r="K496" s="27">
        <v>2.9</v>
      </c>
      <c r="L496" s="27">
        <v>4.4000000000000004</v>
      </c>
      <c r="M496" s="27">
        <v>4</v>
      </c>
      <c r="N496" s="27">
        <v>3.5</v>
      </c>
      <c r="O496" s="27">
        <v>2.5</v>
      </c>
      <c r="P496" s="27">
        <v>2.2999999999999998</v>
      </c>
    </row>
    <row r="497" spans="1:16" x14ac:dyDescent="0.3">
      <c r="A497" s="20">
        <v>494</v>
      </c>
      <c r="B497" s="5" t="s">
        <v>314</v>
      </c>
      <c r="C497" s="4">
        <v>3.3</v>
      </c>
      <c r="D497" s="27">
        <v>3.8</v>
      </c>
      <c r="E497" s="27">
        <v>3.9</v>
      </c>
      <c r="F497" s="27">
        <v>5</v>
      </c>
      <c r="G497" s="27">
        <v>5.3</v>
      </c>
      <c r="H497" s="27">
        <v>4</v>
      </c>
      <c r="I497" s="27">
        <v>5.8</v>
      </c>
      <c r="J497" s="27">
        <v>4.5999999999999996</v>
      </c>
      <c r="K497" s="27">
        <v>3.8</v>
      </c>
      <c r="L497" s="27">
        <v>3.9</v>
      </c>
      <c r="M497" s="27">
        <v>6.1</v>
      </c>
      <c r="N497" s="27">
        <v>3.4</v>
      </c>
      <c r="O497" s="27">
        <v>3.3</v>
      </c>
      <c r="P497" s="27">
        <v>4.5</v>
      </c>
    </row>
    <row r="498" spans="1:16" x14ac:dyDescent="0.3">
      <c r="A498" s="20">
        <v>495</v>
      </c>
      <c r="B498" s="5" t="s">
        <v>315</v>
      </c>
      <c r="C498" s="4">
        <v>3.1</v>
      </c>
      <c r="D498" s="27">
        <v>3.6</v>
      </c>
      <c r="E498" s="27">
        <v>3.1</v>
      </c>
      <c r="F498" s="27">
        <v>3.3</v>
      </c>
      <c r="G498" s="27">
        <v>3.4</v>
      </c>
      <c r="H498" s="27">
        <v>3.6</v>
      </c>
      <c r="I498" s="27">
        <v>3.9</v>
      </c>
      <c r="J498" s="27">
        <v>3.6</v>
      </c>
      <c r="K498" s="27">
        <v>2.7</v>
      </c>
      <c r="L498" s="27">
        <v>3.4</v>
      </c>
      <c r="M498" s="27">
        <v>4</v>
      </c>
      <c r="N498" s="27">
        <v>2.2999999999999998</v>
      </c>
      <c r="O498" s="27">
        <v>2.2999999999999998</v>
      </c>
      <c r="P498" s="27">
        <v>1.9</v>
      </c>
    </row>
    <row r="499" spans="1:16" x14ac:dyDescent="0.3">
      <c r="A499" s="20">
        <v>496</v>
      </c>
      <c r="B499" s="5" t="s">
        <v>430</v>
      </c>
      <c r="C499" s="4">
        <v>3.5</v>
      </c>
      <c r="D499" s="27">
        <v>3.3</v>
      </c>
      <c r="E499" s="27">
        <v>4.5</v>
      </c>
      <c r="F499" s="27">
        <v>3.9</v>
      </c>
      <c r="G499" s="27">
        <v>4.8</v>
      </c>
      <c r="H499" s="27">
        <v>3.5</v>
      </c>
      <c r="I499" s="27">
        <v>3.7</v>
      </c>
      <c r="J499" s="27">
        <v>3.4</v>
      </c>
      <c r="K499" s="27">
        <v>3.6</v>
      </c>
      <c r="L499" s="27">
        <v>1.9</v>
      </c>
      <c r="M499" s="27">
        <v>2.8</v>
      </c>
      <c r="N499" s="27">
        <v>1.7</v>
      </c>
      <c r="O499" s="27">
        <v>2.1</v>
      </c>
      <c r="P499" s="27">
        <v>2.4</v>
      </c>
    </row>
    <row r="500" spans="1:16" x14ac:dyDescent="0.3">
      <c r="A500" s="20">
        <v>497</v>
      </c>
      <c r="B500" s="5" t="s">
        <v>431</v>
      </c>
      <c r="C500" s="4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>
        <v>6.7</v>
      </c>
    </row>
    <row r="501" spans="1:16" x14ac:dyDescent="0.3">
      <c r="A501" s="20">
        <v>498</v>
      </c>
      <c r="B501" s="5" t="s">
        <v>633</v>
      </c>
      <c r="C501" s="4"/>
      <c r="D501" s="27"/>
      <c r="E501" s="27"/>
      <c r="F501" s="27"/>
      <c r="G501" s="27"/>
      <c r="H501" s="27"/>
      <c r="I501" s="27"/>
      <c r="J501" s="27"/>
      <c r="K501" s="27"/>
      <c r="L501" s="27">
        <v>4.3</v>
      </c>
      <c r="M501" s="27">
        <v>6.9</v>
      </c>
      <c r="N501" s="27">
        <v>3.7</v>
      </c>
      <c r="O501" s="27">
        <v>3.3</v>
      </c>
      <c r="P501" s="27">
        <v>4.0999999999999996</v>
      </c>
    </row>
    <row r="502" spans="1:16" x14ac:dyDescent="0.3">
      <c r="A502" s="20">
        <v>499</v>
      </c>
      <c r="B502" s="5" t="s">
        <v>432</v>
      </c>
      <c r="C502" s="4">
        <v>5.0999999999999996</v>
      </c>
      <c r="D502" s="27">
        <v>4.9000000000000004</v>
      </c>
      <c r="E502" s="27">
        <v>5</v>
      </c>
      <c r="F502" s="27">
        <v>6.7</v>
      </c>
      <c r="G502" s="27">
        <v>5.9</v>
      </c>
      <c r="H502" s="27">
        <v>9</v>
      </c>
      <c r="I502" s="27">
        <v>7.7</v>
      </c>
      <c r="J502" s="27">
        <v>7.4</v>
      </c>
      <c r="K502" s="27">
        <v>4</v>
      </c>
      <c r="L502" s="27">
        <v>4.5</v>
      </c>
      <c r="M502" s="27">
        <v>6.3</v>
      </c>
      <c r="N502" s="27">
        <v>4.2</v>
      </c>
      <c r="O502" s="27">
        <v>3.7</v>
      </c>
      <c r="P502" s="27">
        <v>3.5</v>
      </c>
    </row>
    <row r="503" spans="1:16" x14ac:dyDescent="0.3">
      <c r="A503" s="20">
        <v>500</v>
      </c>
      <c r="B503" s="5" t="s">
        <v>433</v>
      </c>
      <c r="C503" s="4">
        <v>2.2000000000000002</v>
      </c>
      <c r="D503" s="27">
        <v>2.6</v>
      </c>
      <c r="E503" s="27">
        <v>3.9</v>
      </c>
      <c r="F503" s="27">
        <v>3.2</v>
      </c>
      <c r="G503" s="27">
        <v>3.3</v>
      </c>
      <c r="H503" s="27">
        <v>3.8</v>
      </c>
      <c r="I503" s="27">
        <v>2</v>
      </c>
      <c r="J503" s="27">
        <v>2.8</v>
      </c>
      <c r="K503" s="27">
        <v>1.3</v>
      </c>
      <c r="L503" s="27">
        <v>2</v>
      </c>
      <c r="M503" s="27">
        <v>1.9</v>
      </c>
      <c r="N503" s="27">
        <v>1.2</v>
      </c>
      <c r="O503" s="27">
        <v>0.8</v>
      </c>
      <c r="P503" s="27">
        <v>1</v>
      </c>
    </row>
    <row r="504" spans="1:16" x14ac:dyDescent="0.3">
      <c r="A504" s="20">
        <v>501</v>
      </c>
      <c r="B504" s="5" t="s">
        <v>634</v>
      </c>
      <c r="C504" s="4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>
        <v>7.3</v>
      </c>
    </row>
    <row r="505" spans="1:16" x14ac:dyDescent="0.3">
      <c r="A505" s="20">
        <v>502</v>
      </c>
      <c r="B505" s="5" t="s">
        <v>635</v>
      </c>
      <c r="C505" s="4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>
        <v>6.8</v>
      </c>
    </row>
    <row r="506" spans="1:16" x14ac:dyDescent="0.3">
      <c r="A506" s="20">
        <v>503</v>
      </c>
      <c r="B506" s="5" t="s">
        <v>434</v>
      </c>
      <c r="C506" s="4">
        <v>2.4</v>
      </c>
      <c r="D506" s="27">
        <v>2.2999999999999998</v>
      </c>
      <c r="E506" s="27">
        <v>3.2</v>
      </c>
      <c r="F506" s="27">
        <v>2.8</v>
      </c>
      <c r="G506" s="27">
        <v>3.4</v>
      </c>
      <c r="H506" s="27">
        <v>2.4</v>
      </c>
      <c r="I506" s="27">
        <v>2</v>
      </c>
      <c r="J506" s="27">
        <v>1.8</v>
      </c>
      <c r="K506" s="27">
        <v>1.5</v>
      </c>
      <c r="L506" s="27">
        <v>1.5</v>
      </c>
      <c r="M506" s="27">
        <v>1.6</v>
      </c>
      <c r="N506" s="27">
        <v>0.9</v>
      </c>
      <c r="O506" s="27">
        <v>1</v>
      </c>
      <c r="P506" s="27">
        <v>1.2</v>
      </c>
    </row>
    <row r="507" spans="1:16" x14ac:dyDescent="0.3">
      <c r="A507" s="20">
        <v>504</v>
      </c>
      <c r="B507" s="5" t="s">
        <v>435</v>
      </c>
      <c r="C507" s="4">
        <v>3.9</v>
      </c>
      <c r="D507" s="27">
        <v>3.5</v>
      </c>
      <c r="E507" s="27">
        <v>3.3</v>
      </c>
      <c r="F507" s="27">
        <v>4.7</v>
      </c>
      <c r="G507" s="27">
        <v>4.0999999999999996</v>
      </c>
      <c r="H507" s="27">
        <v>6</v>
      </c>
      <c r="I507" s="27">
        <v>5.2</v>
      </c>
      <c r="J507" s="27">
        <v>4.5</v>
      </c>
      <c r="K507" s="27">
        <v>2.6</v>
      </c>
      <c r="L507" s="27">
        <v>3.2</v>
      </c>
      <c r="M507" s="27">
        <v>4.3</v>
      </c>
      <c r="N507" s="27">
        <v>3.1</v>
      </c>
      <c r="O507" s="27">
        <v>2.9</v>
      </c>
      <c r="P507" s="27">
        <v>2.7</v>
      </c>
    </row>
    <row r="508" spans="1:16" x14ac:dyDescent="0.3">
      <c r="A508" s="20">
        <v>505</v>
      </c>
      <c r="B508" s="5" t="s">
        <v>316</v>
      </c>
      <c r="C508" s="4">
        <v>6.6</v>
      </c>
      <c r="D508" s="27">
        <v>6.7</v>
      </c>
      <c r="E508" s="27">
        <v>7.1</v>
      </c>
      <c r="F508" s="27">
        <v>9.3000000000000007</v>
      </c>
      <c r="G508" s="27">
        <v>8.6999999999999993</v>
      </c>
      <c r="H508" s="27">
        <v>8.1</v>
      </c>
      <c r="I508" s="27">
        <v>7.6</v>
      </c>
      <c r="J508" s="27">
        <v>7.3</v>
      </c>
      <c r="K508" s="27">
        <v>6.3</v>
      </c>
      <c r="L508" s="27">
        <v>6</v>
      </c>
      <c r="M508" s="27">
        <v>8.1</v>
      </c>
      <c r="N508" s="27">
        <v>5.4</v>
      </c>
      <c r="O508" s="27">
        <v>5.5</v>
      </c>
      <c r="P508" s="27">
        <v>6.2</v>
      </c>
    </row>
    <row r="509" spans="1:16" x14ac:dyDescent="0.3">
      <c r="A509" s="20">
        <v>506</v>
      </c>
      <c r="B509" s="5" t="s">
        <v>436</v>
      </c>
      <c r="C509" s="4">
        <v>4.3</v>
      </c>
      <c r="D509" s="27">
        <v>3.7</v>
      </c>
      <c r="E509" s="27">
        <v>4</v>
      </c>
      <c r="F509" s="27">
        <v>5.5</v>
      </c>
      <c r="G509" s="27">
        <v>4.7</v>
      </c>
      <c r="H509" s="27">
        <v>7.1</v>
      </c>
      <c r="I509" s="27">
        <v>6.5</v>
      </c>
      <c r="J509" s="27">
        <v>6.3</v>
      </c>
      <c r="K509" s="27">
        <v>4</v>
      </c>
      <c r="L509" s="27">
        <v>4.4000000000000004</v>
      </c>
      <c r="M509" s="27">
        <v>6.2</v>
      </c>
      <c r="N509" s="27">
        <v>4.4000000000000004</v>
      </c>
      <c r="O509" s="27">
        <v>3.9</v>
      </c>
      <c r="P509" s="27">
        <v>3.9</v>
      </c>
    </row>
    <row r="510" spans="1:16" x14ac:dyDescent="0.3">
      <c r="A510" s="20">
        <v>507</v>
      </c>
      <c r="B510" s="5" t="s">
        <v>317</v>
      </c>
      <c r="C510" s="4">
        <v>3.4</v>
      </c>
      <c r="D510" s="27">
        <v>4.7</v>
      </c>
      <c r="E510" s="27">
        <v>4</v>
      </c>
      <c r="F510" s="27">
        <v>3.6</v>
      </c>
      <c r="G510" s="27">
        <v>3.9</v>
      </c>
      <c r="H510" s="27">
        <v>3.9</v>
      </c>
      <c r="I510" s="27">
        <v>4</v>
      </c>
      <c r="J510" s="27">
        <v>3.9</v>
      </c>
      <c r="K510" s="27">
        <v>2.8</v>
      </c>
      <c r="L510" s="27">
        <v>3.9</v>
      </c>
      <c r="M510" s="27">
        <v>4.5999999999999996</v>
      </c>
      <c r="N510" s="27">
        <v>2.6</v>
      </c>
      <c r="O510" s="27">
        <v>2.4</v>
      </c>
      <c r="P510" s="27">
        <v>2.1</v>
      </c>
    </row>
    <row r="511" spans="1:16" x14ac:dyDescent="0.3">
      <c r="A511" s="20">
        <v>508</v>
      </c>
      <c r="B511" s="5" t="s">
        <v>437</v>
      </c>
      <c r="C511" s="4">
        <v>6.5</v>
      </c>
      <c r="D511" s="27">
        <v>5.4</v>
      </c>
      <c r="E511" s="27">
        <v>3.8</v>
      </c>
      <c r="F511" s="27">
        <v>5.8</v>
      </c>
      <c r="G511" s="27">
        <v>6.9</v>
      </c>
      <c r="H511" s="27">
        <v>4.7</v>
      </c>
      <c r="I511" s="27">
        <v>6.6</v>
      </c>
      <c r="J511" s="27">
        <v>5.5</v>
      </c>
      <c r="K511" s="27">
        <v>3.7</v>
      </c>
      <c r="L511" s="27">
        <v>4.5999999999999996</v>
      </c>
      <c r="M511" s="27">
        <v>4.8</v>
      </c>
      <c r="N511" s="27">
        <v>1.8</v>
      </c>
      <c r="O511" s="27">
        <v>1.2</v>
      </c>
      <c r="P511" s="27">
        <v>1.3</v>
      </c>
    </row>
    <row r="512" spans="1:16" x14ac:dyDescent="0.3">
      <c r="A512" s="20">
        <v>509</v>
      </c>
      <c r="B512" s="5" t="s">
        <v>438</v>
      </c>
      <c r="C512" s="4">
        <v>4.4000000000000004</v>
      </c>
      <c r="D512" s="27">
        <v>2.9</v>
      </c>
      <c r="E512" s="27">
        <v>3.3</v>
      </c>
      <c r="F512" s="27">
        <v>3.8</v>
      </c>
      <c r="G512" s="27">
        <v>5.3</v>
      </c>
      <c r="H512" s="27">
        <v>6.1</v>
      </c>
      <c r="I512" s="27">
        <v>5.2</v>
      </c>
      <c r="J512" s="27">
        <v>4.3</v>
      </c>
      <c r="K512" s="27">
        <v>4.8</v>
      </c>
      <c r="L512" s="27">
        <v>3.8</v>
      </c>
      <c r="M512" s="27">
        <v>3.2</v>
      </c>
      <c r="N512" s="27">
        <v>3.4</v>
      </c>
      <c r="O512" s="27">
        <v>4.8</v>
      </c>
      <c r="P512" s="27">
        <v>4.0999999999999996</v>
      </c>
    </row>
    <row r="513" spans="1:16" x14ac:dyDescent="0.3">
      <c r="A513" s="20">
        <v>510</v>
      </c>
      <c r="B513" s="5" t="s">
        <v>439</v>
      </c>
      <c r="C513" s="4">
        <v>5.3</v>
      </c>
      <c r="D513" s="27">
        <v>4.9000000000000004</v>
      </c>
      <c r="E513" s="27">
        <v>5.3</v>
      </c>
      <c r="F513" s="27">
        <v>3.8</v>
      </c>
      <c r="G513" s="27">
        <v>5.5</v>
      </c>
      <c r="H513" s="27">
        <v>5.2</v>
      </c>
      <c r="I513" s="27">
        <v>4.8</v>
      </c>
      <c r="J513" s="27">
        <v>3.6</v>
      </c>
      <c r="K513" s="27">
        <v>3.5</v>
      </c>
      <c r="L513" s="27">
        <v>3.9</v>
      </c>
      <c r="M513" s="27">
        <v>4.5</v>
      </c>
      <c r="N513" s="27">
        <v>2.7</v>
      </c>
      <c r="O513" s="27">
        <v>3</v>
      </c>
      <c r="P513" s="27">
        <v>3.9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  <pageSetUpPr autoPageBreaks="0"/>
  </sheetPr>
  <dimension ref="A1:T77"/>
  <sheetViews>
    <sheetView showGridLines="0" showRowColHeaders="0" zoomScale="90" zoomScaleNormal="90" workbookViewId="0">
      <pane xSplit="14" ySplit="5" topLeftCell="O6" activePane="bottomRight" state="frozen"/>
      <selection pane="topRight" activeCell="O1" sqref="O1"/>
      <selection pane="bottomLeft" activeCell="A6" sqref="A6"/>
      <selection pane="bottomRight" activeCell="P1" sqref="P1"/>
    </sheetView>
  </sheetViews>
  <sheetFormatPr defaultColWidth="9.109375" defaultRowHeight="14.4" x14ac:dyDescent="0.3"/>
  <cols>
    <col min="1" max="1" width="4.77734375" style="12" customWidth="1"/>
    <col min="2" max="2" width="9.109375" style="9"/>
    <col min="3" max="3" width="10" style="9" customWidth="1"/>
    <col min="4" max="4" width="9.109375" style="9"/>
    <col min="5" max="5" width="2.77734375" style="9" customWidth="1"/>
    <col min="6" max="6" width="10" style="9" customWidth="1"/>
    <col min="7" max="11" width="9.109375" style="9"/>
    <col min="12" max="12" width="9.77734375" style="9" customWidth="1"/>
    <col min="13" max="14" width="9.109375" style="9"/>
    <col min="15" max="15" width="4.6640625" style="9" customWidth="1"/>
    <col min="16" max="17" width="9.109375" style="9"/>
    <col min="18" max="18" width="18.6640625" style="9" customWidth="1"/>
    <col min="19" max="16384" width="9.109375" style="9"/>
  </cols>
  <sheetData>
    <row r="1" spans="1:20" ht="26.25" customHeight="1" x14ac:dyDescent="0.3">
      <c r="B1" s="112" t="s">
        <v>471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/>
    </row>
    <row r="2" spans="1:20" x14ac:dyDescent="0.3">
      <c r="B2" s="90" t="s">
        <v>83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20" ht="6" customHeight="1" x14ac:dyDescent="0.3"/>
    <row r="4" spans="1:20" ht="6.75" customHeight="1" x14ac:dyDescent="0.3"/>
    <row r="5" spans="1:20" x14ac:dyDescent="0.3">
      <c r="C5" s="28">
        <v>368</v>
      </c>
      <c r="F5" s="28">
        <v>504</v>
      </c>
    </row>
    <row r="6" spans="1:20" x14ac:dyDescent="0.3">
      <c r="A6" s="13"/>
      <c r="B6" s="11"/>
      <c r="C6" s="83" t="str">
        <f>INDEX('Data 2'!B4:B513,'Suburb Time Series'!C5)</f>
        <v>Port Melbourne</v>
      </c>
      <c r="D6" s="11"/>
      <c r="E6" s="11"/>
      <c r="F6" s="11" t="str">
        <f>INDEX('Data 2'!B4:B513,'Suburb Time Series'!F5)</f>
        <v>Yallourn North - Glengarry</v>
      </c>
      <c r="G6" s="11"/>
    </row>
    <row r="7" spans="1:20" x14ac:dyDescent="0.3">
      <c r="A7" s="13">
        <v>1</v>
      </c>
      <c r="B7" s="82">
        <v>2011</v>
      </c>
      <c r="C7" s="83">
        <f>VLOOKUP($C$5,'Data 2'!$A$4:$S$513,2+A7)</f>
        <v>2.7</v>
      </c>
      <c r="D7" s="11"/>
      <c r="E7" s="11"/>
      <c r="F7" s="84">
        <f>VLOOKUP($F$5,'Data 2'!$A$4:$S$513,2+A7)</f>
        <v>3.9</v>
      </c>
      <c r="G7" s="11"/>
    </row>
    <row r="8" spans="1:20" x14ac:dyDescent="0.3">
      <c r="A8" s="13">
        <v>2</v>
      </c>
      <c r="B8" s="82">
        <v>2012</v>
      </c>
      <c r="C8" s="83">
        <f>VLOOKUP($C$5,'Data 2'!$A$4:$S$513,2+A8)</f>
        <v>3.3</v>
      </c>
      <c r="D8" s="11"/>
      <c r="E8" s="11"/>
      <c r="F8" s="84">
        <f>VLOOKUP($F$5,'Data 2'!$A$4:$S$513,2+A8)</f>
        <v>3.5</v>
      </c>
      <c r="G8" s="11"/>
      <c r="Q8" s="55"/>
      <c r="R8" s="55"/>
      <c r="S8" s="55"/>
      <c r="T8" s="55"/>
    </row>
    <row r="9" spans="1:20" x14ac:dyDescent="0.3">
      <c r="A9" s="13">
        <v>3</v>
      </c>
      <c r="B9" s="82">
        <v>2013</v>
      </c>
      <c r="C9" s="83">
        <f>VLOOKUP($C$5,'Data 2'!$A$4:$S$513,2+A9)</f>
        <v>3.4</v>
      </c>
      <c r="D9" s="11"/>
      <c r="E9" s="11"/>
      <c r="F9" s="84">
        <f>VLOOKUP($F$5,'Data 2'!$A$4:$S$513,2+A9)</f>
        <v>3.3</v>
      </c>
      <c r="G9" s="11"/>
      <c r="Q9" s="55"/>
      <c r="R9" s="55"/>
      <c r="S9" s="55"/>
      <c r="T9" s="55"/>
    </row>
    <row r="10" spans="1:20" x14ac:dyDescent="0.3">
      <c r="A10" s="13">
        <v>4</v>
      </c>
      <c r="B10" s="82">
        <v>2014</v>
      </c>
      <c r="C10" s="83">
        <f>VLOOKUP($C$5,'Data 2'!$A$4:$S$513,2+A10)</f>
        <v>4.5</v>
      </c>
      <c r="D10" s="11"/>
      <c r="E10" s="11"/>
      <c r="F10" s="84">
        <f>VLOOKUP($F$5,'Data 2'!$A$4:$S$513,2+A10)</f>
        <v>4.7</v>
      </c>
      <c r="G10" s="11"/>
      <c r="Q10" s="55"/>
      <c r="R10" s="75" t="s">
        <v>640</v>
      </c>
      <c r="S10" s="75">
        <v>1.7</v>
      </c>
      <c r="T10" s="55"/>
    </row>
    <row r="11" spans="1:20" x14ac:dyDescent="0.3">
      <c r="A11" s="13">
        <v>5</v>
      </c>
      <c r="B11" s="82">
        <v>2015</v>
      </c>
      <c r="C11" s="83">
        <f>VLOOKUP($C$5,'Data 2'!$A$4:$S$513,2+A11)</f>
        <v>4.0999999999999996</v>
      </c>
      <c r="D11" s="11"/>
      <c r="E11" s="11"/>
      <c r="F11" s="84">
        <f>VLOOKUP($F$5,'Data 2'!$A$4:$S$513,2+A11)</f>
        <v>4.0999999999999996</v>
      </c>
      <c r="G11" s="11"/>
      <c r="Q11" s="55"/>
      <c r="R11" s="75" t="s">
        <v>639</v>
      </c>
      <c r="S11" s="75">
        <v>4</v>
      </c>
      <c r="T11" s="55"/>
    </row>
    <row r="12" spans="1:20" x14ac:dyDescent="0.3">
      <c r="A12" s="13">
        <v>6</v>
      </c>
      <c r="B12" s="82">
        <v>2016</v>
      </c>
      <c r="C12" s="83">
        <f>VLOOKUP($C$5,'Data 2'!$A$4:$S$513,2+A12)</f>
        <v>3.5</v>
      </c>
      <c r="D12" s="11"/>
      <c r="E12" s="11"/>
      <c r="F12" s="84">
        <f>VLOOKUP($F$5,'Data 2'!$A$4:$S$513,2+A12)</f>
        <v>6</v>
      </c>
      <c r="G12" s="11"/>
      <c r="Q12" s="55"/>
      <c r="R12" s="75" t="s">
        <v>643</v>
      </c>
      <c r="S12" s="75">
        <v>4.5</v>
      </c>
      <c r="T12" s="55"/>
    </row>
    <row r="13" spans="1:20" x14ac:dyDescent="0.3">
      <c r="A13" s="13">
        <v>7</v>
      </c>
      <c r="B13" s="82">
        <v>2017</v>
      </c>
      <c r="C13" s="83">
        <f>VLOOKUP($C$5,'Data 2'!$A$4:$S$513,2+A13)</f>
        <v>4</v>
      </c>
      <c r="D13" s="11"/>
      <c r="E13" s="11"/>
      <c r="F13" s="84">
        <f>VLOOKUP($F$5,'Data 2'!$A$4:$S$513,2+A13)</f>
        <v>5.2</v>
      </c>
      <c r="G13" s="11"/>
      <c r="Q13" s="55"/>
      <c r="R13" s="75" t="s">
        <v>278</v>
      </c>
      <c r="S13" s="75">
        <v>4.7</v>
      </c>
      <c r="T13" s="55"/>
    </row>
    <row r="14" spans="1:20" x14ac:dyDescent="0.3">
      <c r="A14" s="13">
        <v>8</v>
      </c>
      <c r="B14" s="82">
        <v>2018</v>
      </c>
      <c r="C14" s="83">
        <f>VLOOKUP($C$5,'Data 2'!$A$4:$S$513,2+A14)</f>
        <v>4.3</v>
      </c>
      <c r="D14" s="11"/>
      <c r="E14" s="11"/>
      <c r="F14" s="84">
        <f>VLOOKUP($F$5,'Data 2'!$A$4:$S$513,2+A14)</f>
        <v>4.5</v>
      </c>
      <c r="G14" s="11"/>
      <c r="Q14" s="55"/>
      <c r="R14" s="75" t="s">
        <v>245</v>
      </c>
      <c r="S14" s="75">
        <v>5.7</v>
      </c>
      <c r="T14" s="55"/>
    </row>
    <row r="15" spans="1:20" x14ac:dyDescent="0.3">
      <c r="A15" s="13">
        <v>9</v>
      </c>
      <c r="B15" s="82">
        <v>2019</v>
      </c>
      <c r="C15" s="83">
        <f>VLOOKUP($C$5,'Data 2'!$A$4:$S$513,2+A15)</f>
        <v>4.4000000000000004</v>
      </c>
      <c r="D15" s="11"/>
      <c r="E15" s="11"/>
      <c r="F15" s="84">
        <f>VLOOKUP($F$5,'Data 2'!$A$4:$S$513,2+A15)</f>
        <v>2.6</v>
      </c>
      <c r="G15" s="11"/>
      <c r="Q15" s="55"/>
      <c r="R15" s="75" t="s">
        <v>641</v>
      </c>
      <c r="S15" s="75">
        <v>6.2</v>
      </c>
      <c r="T15" s="55"/>
    </row>
    <row r="16" spans="1:20" x14ac:dyDescent="0.3">
      <c r="A16" s="13">
        <v>10</v>
      </c>
      <c r="B16" s="82">
        <v>2020</v>
      </c>
      <c r="C16" s="83">
        <f>VLOOKUP($C$5,'Data 2'!$A$4:$S$513,2+A16)</f>
        <v>4.8</v>
      </c>
      <c r="D16" s="11"/>
      <c r="E16" s="11"/>
      <c r="F16" s="84">
        <f>VLOOKUP($F$5,'Data 2'!$A$4:$S$513,2+A16)</f>
        <v>3.2</v>
      </c>
      <c r="G16" s="11"/>
      <c r="Q16" s="55"/>
      <c r="R16" s="75" t="s">
        <v>642</v>
      </c>
      <c r="S16" s="75">
        <v>6.5</v>
      </c>
      <c r="T16" s="55"/>
    </row>
    <row r="17" spans="1:20" x14ac:dyDescent="0.3">
      <c r="A17" s="13">
        <v>11</v>
      </c>
      <c r="B17" s="82">
        <v>2021</v>
      </c>
      <c r="C17" s="83">
        <f>VLOOKUP($C$5,'Data 2'!$A$4:$S$513,2+A17)</f>
        <v>5.4</v>
      </c>
      <c r="D17" s="11"/>
      <c r="E17" s="11"/>
      <c r="F17" s="84">
        <f>VLOOKUP($F$5,'Data 2'!$A$4:$S$513,2+A17)</f>
        <v>4.3</v>
      </c>
      <c r="G17" s="11"/>
      <c r="Q17" s="55"/>
      <c r="R17" s="75" t="s">
        <v>638</v>
      </c>
      <c r="S17" s="75">
        <v>7.1</v>
      </c>
      <c r="T17" s="55"/>
    </row>
    <row r="18" spans="1:20" x14ac:dyDescent="0.3">
      <c r="A18" s="13">
        <v>12</v>
      </c>
      <c r="B18" s="82">
        <v>2022</v>
      </c>
      <c r="C18" s="83">
        <f>VLOOKUP($C$5,'Data 2'!$A$4:$S$513,2+A18)</f>
        <v>4.0999999999999996</v>
      </c>
      <c r="D18" s="11"/>
      <c r="E18" s="11"/>
      <c r="F18" s="84">
        <f>VLOOKUP($F$5,'Data 2'!$A$4:$S$513,2+A18)</f>
        <v>3.1</v>
      </c>
      <c r="G18" s="11"/>
      <c r="Q18" s="55"/>
      <c r="R18" s="75" t="s">
        <v>637</v>
      </c>
      <c r="S18" s="75">
        <v>11.3</v>
      </c>
      <c r="T18" s="55"/>
    </row>
    <row r="19" spans="1:20" x14ac:dyDescent="0.3">
      <c r="A19" s="13">
        <v>13</v>
      </c>
      <c r="B19" s="82">
        <v>2023</v>
      </c>
      <c r="C19" s="83">
        <f>VLOOKUP($C$5,'Data 2'!$A$4:$S$513,2+A19)</f>
        <v>3.1</v>
      </c>
      <c r="D19" s="11"/>
      <c r="E19" s="11"/>
      <c r="F19" s="84">
        <f>VLOOKUP($F$5,'Data 2'!$A$4:$S$513,2+A19)</f>
        <v>2.9</v>
      </c>
      <c r="G19" s="11"/>
      <c r="Q19" s="55"/>
      <c r="R19" s="75" t="s">
        <v>644</v>
      </c>
      <c r="S19" s="75">
        <v>13.8</v>
      </c>
      <c r="T19" s="55"/>
    </row>
    <row r="20" spans="1:20" x14ac:dyDescent="0.3">
      <c r="A20" s="13">
        <v>14</v>
      </c>
      <c r="B20" s="82">
        <v>2024</v>
      </c>
      <c r="C20" s="83">
        <f>VLOOKUP($C$5,'Data 2'!$A$4:$S$513,2+A20)</f>
        <v>3.5</v>
      </c>
      <c r="D20" s="11"/>
      <c r="E20" s="11"/>
      <c r="F20" s="84">
        <f>VLOOKUP($F$5,'Data 2'!$A$4:$S$513,2+A20)</f>
        <v>2.7</v>
      </c>
      <c r="G20" s="11"/>
    </row>
    <row r="21" spans="1:20" x14ac:dyDescent="0.3">
      <c r="A21" s="13">
        <v>15</v>
      </c>
      <c r="B21" s="82">
        <v>2025</v>
      </c>
      <c r="C21" s="83">
        <f>VLOOKUP($C$5,'Data 2'!$A$4:$S$513,2+A21)</f>
        <v>0</v>
      </c>
      <c r="D21" s="11"/>
      <c r="E21" s="11"/>
      <c r="F21" s="84">
        <f>VLOOKUP($F$5,'Data 2'!$A$4:$S$513,2+A21)</f>
        <v>0</v>
      </c>
      <c r="G21" s="11"/>
    </row>
    <row r="22" spans="1:20" x14ac:dyDescent="0.3">
      <c r="A22" s="13">
        <v>16</v>
      </c>
      <c r="B22" s="82">
        <v>2026</v>
      </c>
      <c r="C22" s="83">
        <f>VLOOKUP($C$5,'Data 2'!$A$4:$S$513,2+A22)</f>
        <v>0</v>
      </c>
      <c r="D22" s="11"/>
      <c r="E22" s="11"/>
      <c r="F22" s="84">
        <f>VLOOKUP($F$5,'Data 2'!$A$4:$S$513,2+A22)</f>
        <v>0</v>
      </c>
      <c r="G22" s="11"/>
    </row>
    <row r="23" spans="1:20" x14ac:dyDescent="0.3">
      <c r="A23" s="13">
        <v>17</v>
      </c>
      <c r="B23" s="82"/>
      <c r="C23" s="83">
        <f>VLOOKUP($C$5,'Data 2'!$A$4:$S$513,2+A23)</f>
        <v>0</v>
      </c>
      <c r="D23" s="11"/>
      <c r="E23" s="11"/>
      <c r="F23" s="85"/>
      <c r="G23" s="11"/>
    </row>
    <row r="24" spans="1:20" x14ac:dyDescent="0.3">
      <c r="A24" s="26"/>
      <c r="B24" s="82"/>
      <c r="C24" s="83"/>
      <c r="D24" s="11"/>
      <c r="E24" s="11"/>
      <c r="F24" s="85"/>
      <c r="G24" s="11"/>
    </row>
    <row r="25" spans="1:20" x14ac:dyDescent="0.3">
      <c r="A25" s="26"/>
      <c r="B25" s="26"/>
      <c r="C25" s="26"/>
      <c r="D25" s="26"/>
      <c r="E25" s="26"/>
      <c r="F25" s="26"/>
      <c r="G25" s="11"/>
    </row>
    <row r="26" spans="1:20" x14ac:dyDescent="0.3">
      <c r="A26" s="26"/>
      <c r="B26" s="26"/>
      <c r="C26" s="26"/>
      <c r="D26" s="26"/>
      <c r="E26" s="26"/>
      <c r="F26" s="26"/>
      <c r="G26" s="11"/>
    </row>
    <row r="27" spans="1:20" x14ac:dyDescent="0.3">
      <c r="A27"/>
      <c r="B27"/>
      <c r="C27"/>
      <c r="D27"/>
      <c r="E27"/>
      <c r="F27"/>
    </row>
    <row r="28" spans="1:20" x14ac:dyDescent="0.3">
      <c r="A28"/>
      <c r="B28"/>
      <c r="C28"/>
      <c r="D28"/>
      <c r="E28"/>
      <c r="F28"/>
    </row>
    <row r="29" spans="1:20" x14ac:dyDescent="0.3">
      <c r="A29"/>
      <c r="B29"/>
      <c r="C29"/>
      <c r="D29"/>
      <c r="E29"/>
      <c r="F29"/>
      <c r="I29" s="9" t="s">
        <v>84</v>
      </c>
      <c r="K29" s="113" t="str">
        <f>C6</f>
        <v>Port Melbourne</v>
      </c>
      <c r="L29" s="113"/>
      <c r="M29" s="114" t="str">
        <f>F6</f>
        <v>Yallourn North - Glengarry</v>
      </c>
      <c r="N29" s="114"/>
    </row>
    <row r="30" spans="1:20" x14ac:dyDescent="0.3">
      <c r="A30"/>
      <c r="B30"/>
      <c r="C30"/>
      <c r="D30"/>
      <c r="E30"/>
      <c r="F30"/>
      <c r="I30" s="115" t="s">
        <v>462</v>
      </c>
      <c r="J30" s="115"/>
      <c r="K30" s="116">
        <f>(C20-C15)/C15*100</f>
        <v>-20.45454545454546</v>
      </c>
      <c r="L30" s="116"/>
      <c r="M30" s="117">
        <f>(F20-F15)/F15*100</f>
        <v>3.8461538461538494</v>
      </c>
      <c r="N30" s="117"/>
    </row>
    <row r="31" spans="1:20" x14ac:dyDescent="0.3">
      <c r="A31"/>
      <c r="B31"/>
      <c r="C31"/>
      <c r="D31"/>
      <c r="E31"/>
      <c r="F31"/>
      <c r="H31" s="19"/>
      <c r="I31" s="99"/>
      <c r="J31" s="99"/>
      <c r="K31"/>
      <c r="L31"/>
      <c r="M31"/>
      <c r="N31"/>
    </row>
    <row r="32" spans="1:20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x14ac:dyDescent="0.3">
      <c r="B33" s="29"/>
      <c r="C33" s="30"/>
      <c r="F33" s="30"/>
      <c r="G33"/>
      <c r="H33"/>
      <c r="I33"/>
      <c r="J33"/>
      <c r="K33"/>
      <c r="L33"/>
      <c r="M33"/>
      <c r="N33"/>
    </row>
    <row r="34" spans="2:14" x14ac:dyDescent="0.3">
      <c r="B34" s="29"/>
      <c r="C34" s="30"/>
      <c r="F34" s="30"/>
      <c r="G34"/>
      <c r="H34"/>
      <c r="I34"/>
      <c r="J34"/>
      <c r="K34"/>
      <c r="L34"/>
      <c r="M34"/>
      <c r="N34"/>
    </row>
    <row r="35" spans="2:14" x14ac:dyDescent="0.3">
      <c r="B35" s="29"/>
      <c r="C35" s="30"/>
      <c r="F35" s="30"/>
    </row>
    <row r="36" spans="2:14" x14ac:dyDescent="0.3">
      <c r="B36" s="29"/>
      <c r="C36" s="30"/>
      <c r="F36" s="30"/>
    </row>
    <row r="37" spans="2:14" x14ac:dyDescent="0.3">
      <c r="B37" s="29"/>
      <c r="C37" s="30"/>
      <c r="F37" s="30"/>
    </row>
    <row r="38" spans="2:14" x14ac:dyDescent="0.3">
      <c r="B38" s="29"/>
      <c r="C38" s="30"/>
      <c r="F38" s="30"/>
    </row>
    <row r="39" spans="2:14" x14ac:dyDescent="0.3">
      <c r="B39" s="29"/>
      <c r="C39" s="30"/>
      <c r="F39" s="30"/>
    </row>
    <row r="40" spans="2:14" x14ac:dyDescent="0.3">
      <c r="B40" s="29"/>
      <c r="C40" s="30"/>
      <c r="F40" s="30"/>
    </row>
    <row r="41" spans="2:14" x14ac:dyDescent="0.3">
      <c r="B41" s="29"/>
      <c r="C41" s="30"/>
      <c r="F41" s="30"/>
    </row>
    <row r="42" spans="2:14" x14ac:dyDescent="0.3">
      <c r="B42" s="29"/>
      <c r="C42" s="30"/>
      <c r="F42" s="30"/>
    </row>
    <row r="43" spans="2:14" x14ac:dyDescent="0.3">
      <c r="B43" s="29"/>
      <c r="C43" s="30"/>
      <c r="F43" s="30"/>
    </row>
    <row r="44" spans="2:14" x14ac:dyDescent="0.3">
      <c r="B44" s="29"/>
      <c r="C44" s="30"/>
      <c r="F44" s="30"/>
    </row>
    <row r="45" spans="2:14" x14ac:dyDescent="0.3">
      <c r="B45" s="29"/>
      <c r="C45" s="30"/>
      <c r="F45" s="30"/>
    </row>
    <row r="46" spans="2:14" x14ac:dyDescent="0.3">
      <c r="B46" s="29"/>
      <c r="C46" s="30"/>
      <c r="F46" s="30"/>
    </row>
    <row r="47" spans="2:14" x14ac:dyDescent="0.3">
      <c r="B47" s="29"/>
      <c r="C47" s="30"/>
      <c r="F47" s="30"/>
    </row>
    <row r="48" spans="2:14" x14ac:dyDescent="0.3">
      <c r="B48" s="29"/>
      <c r="C48" s="30"/>
      <c r="F48" s="30"/>
    </row>
    <row r="49" spans="2:6" x14ac:dyDescent="0.3">
      <c r="B49" s="29"/>
      <c r="C49" s="30"/>
      <c r="F49" s="30"/>
    </row>
    <row r="50" spans="2:6" x14ac:dyDescent="0.3">
      <c r="B50" s="29"/>
      <c r="C50" s="30"/>
      <c r="F50" s="30"/>
    </row>
    <row r="51" spans="2:6" x14ac:dyDescent="0.3">
      <c r="B51" s="29"/>
      <c r="C51" s="30"/>
      <c r="F51" s="30"/>
    </row>
    <row r="52" spans="2:6" x14ac:dyDescent="0.3">
      <c r="B52" s="29"/>
      <c r="C52" s="30"/>
      <c r="F52" s="30"/>
    </row>
    <row r="53" spans="2:6" x14ac:dyDescent="0.3">
      <c r="B53" s="29"/>
      <c r="C53" s="30"/>
      <c r="F53" s="30"/>
    </row>
    <row r="54" spans="2:6" x14ac:dyDescent="0.3">
      <c r="B54" s="29"/>
      <c r="C54" s="30"/>
      <c r="F54" s="30"/>
    </row>
    <row r="55" spans="2:6" x14ac:dyDescent="0.3">
      <c r="B55" s="29"/>
      <c r="C55" s="30"/>
      <c r="F55" s="30"/>
    </row>
    <row r="56" spans="2:6" x14ac:dyDescent="0.3">
      <c r="B56" s="29"/>
      <c r="C56" s="30"/>
      <c r="F56" s="30"/>
    </row>
    <row r="57" spans="2:6" x14ac:dyDescent="0.3">
      <c r="B57" s="29"/>
      <c r="C57" s="30"/>
      <c r="F57" s="30"/>
    </row>
    <row r="58" spans="2:6" x14ac:dyDescent="0.3">
      <c r="B58" s="29"/>
      <c r="C58" s="30"/>
      <c r="F58" s="30"/>
    </row>
    <row r="59" spans="2:6" x14ac:dyDescent="0.3">
      <c r="B59" s="29"/>
      <c r="C59" s="30"/>
      <c r="F59" s="30"/>
    </row>
    <row r="60" spans="2:6" x14ac:dyDescent="0.3">
      <c r="B60" s="29"/>
      <c r="C60" s="30"/>
      <c r="F60" s="30"/>
    </row>
    <row r="61" spans="2:6" x14ac:dyDescent="0.3">
      <c r="B61" s="29"/>
      <c r="C61" s="30"/>
      <c r="F61" s="30"/>
    </row>
    <row r="62" spans="2:6" x14ac:dyDescent="0.3">
      <c r="B62" s="29"/>
      <c r="C62" s="30"/>
      <c r="F62" s="30"/>
    </row>
    <row r="63" spans="2:6" x14ac:dyDescent="0.3">
      <c r="B63" s="29"/>
      <c r="C63" s="30"/>
      <c r="F63" s="30"/>
    </row>
    <row r="64" spans="2:6" x14ac:dyDescent="0.3">
      <c r="B64" s="29"/>
      <c r="C64" s="30"/>
      <c r="F64" s="30"/>
    </row>
    <row r="65" spans="2:6" x14ac:dyDescent="0.3">
      <c r="B65" s="29"/>
      <c r="C65" s="30"/>
      <c r="F65" s="30"/>
    </row>
    <row r="66" spans="2:6" x14ac:dyDescent="0.3">
      <c r="B66" s="29"/>
      <c r="C66" s="30"/>
      <c r="F66" s="30"/>
    </row>
    <row r="67" spans="2:6" x14ac:dyDescent="0.3">
      <c r="B67" s="29"/>
      <c r="C67" s="30"/>
      <c r="F67" s="30"/>
    </row>
    <row r="68" spans="2:6" x14ac:dyDescent="0.3">
      <c r="B68" s="29"/>
      <c r="C68" s="30"/>
      <c r="F68" s="30"/>
    </row>
    <row r="69" spans="2:6" x14ac:dyDescent="0.3">
      <c r="B69" s="29"/>
      <c r="C69" s="30"/>
      <c r="F69" s="30"/>
    </row>
    <row r="70" spans="2:6" x14ac:dyDescent="0.3">
      <c r="B70" s="29"/>
      <c r="C70" s="30"/>
      <c r="F70" s="30"/>
    </row>
    <row r="71" spans="2:6" x14ac:dyDescent="0.3">
      <c r="B71" s="29"/>
      <c r="C71" s="30"/>
      <c r="F71" s="30"/>
    </row>
    <row r="72" spans="2:6" x14ac:dyDescent="0.3">
      <c r="B72" s="29"/>
      <c r="C72" s="30"/>
      <c r="F72" s="30"/>
    </row>
    <row r="73" spans="2:6" x14ac:dyDescent="0.3">
      <c r="B73" s="29"/>
      <c r="C73" s="30"/>
      <c r="F73" s="30"/>
    </row>
    <row r="74" spans="2:6" x14ac:dyDescent="0.3">
      <c r="B74" s="29"/>
      <c r="C74" s="30"/>
      <c r="F74" s="30"/>
    </row>
    <row r="75" spans="2:6" x14ac:dyDescent="0.3">
      <c r="B75" s="29"/>
      <c r="C75" s="30"/>
      <c r="F75" s="30"/>
    </row>
    <row r="76" spans="2:6" x14ac:dyDescent="0.3">
      <c r="B76" s="29"/>
      <c r="C76" s="30"/>
      <c r="F76" s="30"/>
    </row>
    <row r="77" spans="2:6" x14ac:dyDescent="0.3">
      <c r="B77" s="29"/>
      <c r="C77" s="30"/>
      <c r="F77" s="30"/>
    </row>
  </sheetData>
  <sheetProtection sheet="1" objects="1" scenarios="1"/>
  <sortState xmlns:xlrd2="http://schemas.microsoft.com/office/spreadsheetml/2017/richdata2" ref="R10:S19">
    <sortCondition ref="S10:S19"/>
  </sortState>
  <mergeCells count="8">
    <mergeCell ref="B1:N1"/>
    <mergeCell ref="I31:J31"/>
    <mergeCell ref="B2:O2"/>
    <mergeCell ref="K29:L29"/>
    <mergeCell ref="M29:N29"/>
    <mergeCell ref="I30:J30"/>
    <mergeCell ref="K30:L30"/>
    <mergeCell ref="M30:N30"/>
  </mergeCells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print="0" autoLine="0" autoPict="0">
                <anchor moveWithCells="1">
                  <from>
                    <xdr:col>1</xdr:col>
                    <xdr:colOff>15240</xdr:colOff>
                    <xdr:row>3</xdr:row>
                    <xdr:rowOff>76200</xdr:rowOff>
                  </from>
                  <to>
                    <xdr:col>3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print="0" autoLine="0" autoPict="0">
                <anchor moveWithCells="1">
                  <from>
                    <xdr:col>5</xdr:col>
                    <xdr:colOff>0</xdr:colOff>
                    <xdr:row>3</xdr:row>
                    <xdr:rowOff>68580</xdr:rowOff>
                  </from>
                  <to>
                    <xdr:col>7</xdr:col>
                    <xdr:colOff>403860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U515"/>
  <sheetViews>
    <sheetView showGridLines="0" showRowColHeaders="0" zoomScale="90" zoomScaleNormal="9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R3" sqref="R3"/>
    </sheetView>
  </sheetViews>
  <sheetFormatPr defaultColWidth="9.109375" defaultRowHeight="14.4" x14ac:dyDescent="0.3"/>
  <cols>
    <col min="1" max="1" width="2.77734375" style="19" customWidth="1"/>
    <col min="2" max="2" width="3.21875" style="19" customWidth="1"/>
    <col min="3" max="3" width="19.77734375" style="19" customWidth="1"/>
    <col min="4" max="4" width="11.6640625" style="59" customWidth="1"/>
    <col min="5" max="5" width="9.109375" style="60"/>
    <col min="6" max="6" width="9.109375" style="59"/>
    <col min="7" max="16384" width="9.109375" style="19"/>
  </cols>
  <sheetData>
    <row r="1" spans="1:21" ht="23.4" x14ac:dyDescent="0.3">
      <c r="B1" s="110" t="s">
        <v>636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21" ht="23.4" x14ac:dyDescent="0.45">
      <c r="C2" s="118" t="s">
        <v>440</v>
      </c>
      <c r="D2" s="118"/>
      <c r="E2" s="118"/>
      <c r="F2" s="118"/>
      <c r="G2" s="118"/>
      <c r="H2" s="118"/>
      <c r="I2" s="118"/>
      <c r="J2" s="118"/>
      <c r="K2" s="118"/>
      <c r="L2" s="118"/>
      <c r="M2" s="56" t="s">
        <v>94</v>
      </c>
      <c r="N2" s="57"/>
      <c r="O2" s="58">
        <v>14</v>
      </c>
    </row>
    <row r="3" spans="1:21" ht="13.5" customHeight="1" x14ac:dyDescent="0.3">
      <c r="B3" s="119" t="str">
        <f>CONCATENATE("Estimated unemployment rates by Suburb: ",INDEX(U6:U32,O2))</f>
        <v>Estimated unemployment rates by Suburb: June 2024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21" x14ac:dyDescent="0.3">
      <c r="B4" s="61"/>
      <c r="C4" s="61"/>
      <c r="D4" s="73"/>
      <c r="E4" s="74"/>
      <c r="F4" s="73"/>
      <c r="G4" s="61"/>
      <c r="H4" s="61"/>
    </row>
    <row r="5" spans="1:21" x14ac:dyDescent="0.3">
      <c r="A5" s="61"/>
      <c r="B5" s="61"/>
      <c r="C5" s="61"/>
      <c r="D5" s="73" t="s">
        <v>90</v>
      </c>
      <c r="E5" s="74" t="s">
        <v>91</v>
      </c>
      <c r="F5" s="73" t="s">
        <v>92</v>
      </c>
      <c r="G5" s="73"/>
      <c r="H5" s="61"/>
      <c r="I5" s="61"/>
      <c r="J5" s="61"/>
      <c r="K5" s="61"/>
      <c r="L5" s="61"/>
      <c r="M5" s="61"/>
      <c r="N5" s="61"/>
      <c r="O5" s="61"/>
      <c r="U5" s="61"/>
    </row>
    <row r="6" spans="1:21" x14ac:dyDescent="0.3">
      <c r="A6" s="61"/>
      <c r="B6" s="86">
        <v>1</v>
      </c>
      <c r="C6" s="71" t="s">
        <v>95</v>
      </c>
      <c r="D6" s="73">
        <f>VLOOKUP(B6,'Data 2'!$A$4:$S$513,$O$2+2)</f>
        <v>3</v>
      </c>
      <c r="E6" s="74">
        <f>D6+0.00001*B6</f>
        <v>3.0000100000000001</v>
      </c>
      <c r="F6" s="73">
        <f>RANK(E6,E$6:E$515)</f>
        <v>301</v>
      </c>
      <c r="G6" s="87" t="str">
        <f>VLOOKUP(MATCH(B6,F$6:F$515,0),B$6:F$515,2)</f>
        <v>Norlane</v>
      </c>
      <c r="H6" s="87">
        <f>VLOOKUP(MATCH(B6,F$6:F$515,0),B$6:F$515,3)</f>
        <v>18.899999999999999</v>
      </c>
      <c r="I6" s="61"/>
      <c r="J6" s="61"/>
      <c r="K6" s="61"/>
      <c r="L6" s="61"/>
      <c r="M6" s="61"/>
      <c r="N6" s="61"/>
      <c r="O6" s="61"/>
      <c r="U6" s="62" t="s">
        <v>449</v>
      </c>
    </row>
    <row r="7" spans="1:21" x14ac:dyDescent="0.3">
      <c r="A7" s="61"/>
      <c r="B7" s="86">
        <v>2</v>
      </c>
      <c r="C7" s="71" t="s">
        <v>96</v>
      </c>
      <c r="D7" s="73">
        <f>VLOOKUP(B7,'Data 2'!$A$4:$S$513,$O$2+2)</f>
        <v>2.8</v>
      </c>
      <c r="E7" s="74">
        <f t="shared" ref="E7:E70" si="0">D7+0.00001*B7</f>
        <v>2.80002</v>
      </c>
      <c r="F7" s="73">
        <f t="shared" ref="F7:F70" si="1">RANK(E7,E$6:E$515)</f>
        <v>330</v>
      </c>
      <c r="G7" s="87" t="str">
        <f t="shared" ref="G7:G70" si="2">VLOOKUP(MATCH(B7,F$6:F$515,0),B$6:F$515,2)</f>
        <v>Meadow Heights</v>
      </c>
      <c r="H7" s="87">
        <f t="shared" ref="H7:H70" si="3">VLOOKUP(MATCH(B7,F$6:F$515,0),B$6:F$515,3)</f>
        <v>16.100000000000001</v>
      </c>
      <c r="I7" s="61"/>
      <c r="J7" s="61"/>
      <c r="K7" s="61"/>
      <c r="L7" s="61"/>
      <c r="M7" s="61"/>
      <c r="N7" s="61"/>
      <c r="O7" s="61"/>
      <c r="U7" s="62" t="s">
        <v>450</v>
      </c>
    </row>
    <row r="8" spans="1:21" x14ac:dyDescent="0.3">
      <c r="A8" s="61"/>
      <c r="B8" s="86">
        <v>3</v>
      </c>
      <c r="C8" s="71" t="s">
        <v>97</v>
      </c>
      <c r="D8" s="73">
        <f>VLOOKUP(B8,'Data 2'!$A$4:$S$513,$O$2+2)</f>
        <v>2.2999999999999998</v>
      </c>
      <c r="E8" s="74">
        <f t="shared" si="0"/>
        <v>2.30003</v>
      </c>
      <c r="F8" s="73">
        <f t="shared" si="1"/>
        <v>402</v>
      </c>
      <c r="G8" s="87" t="str">
        <f t="shared" si="2"/>
        <v>Campbellfield - Coolaroo</v>
      </c>
      <c r="H8" s="87">
        <f t="shared" si="3"/>
        <v>15.9</v>
      </c>
      <c r="I8" s="61"/>
      <c r="J8" s="61"/>
      <c r="K8" s="61"/>
      <c r="L8" s="61"/>
      <c r="M8" s="61"/>
      <c r="N8" s="61"/>
      <c r="O8" s="61"/>
      <c r="U8" s="62" t="s">
        <v>451</v>
      </c>
    </row>
    <row r="9" spans="1:21" x14ac:dyDescent="0.3">
      <c r="A9" s="61"/>
      <c r="B9" s="86">
        <v>4</v>
      </c>
      <c r="C9" s="71" t="s">
        <v>318</v>
      </c>
      <c r="D9" s="73">
        <f>VLOOKUP(B9,'Data 2'!$A$4:$S$513,$O$2+2)</f>
        <v>3.1</v>
      </c>
      <c r="E9" s="74">
        <f t="shared" si="0"/>
        <v>3.1000399999999999</v>
      </c>
      <c r="F9" s="73">
        <f t="shared" si="1"/>
        <v>283</v>
      </c>
      <c r="G9" s="87" t="str">
        <f t="shared" si="2"/>
        <v>Broadmeadows</v>
      </c>
      <c r="H9" s="87">
        <f t="shared" si="3"/>
        <v>14.9</v>
      </c>
      <c r="I9" s="61"/>
      <c r="J9" s="61"/>
      <c r="K9" s="61"/>
      <c r="L9" s="61"/>
      <c r="M9" s="61"/>
      <c r="N9" s="61"/>
      <c r="O9" s="61"/>
      <c r="U9" s="62" t="s">
        <v>452</v>
      </c>
    </row>
    <row r="10" spans="1:21" x14ac:dyDescent="0.3">
      <c r="A10" s="61"/>
      <c r="B10" s="86">
        <v>5</v>
      </c>
      <c r="C10" s="71" t="s">
        <v>319</v>
      </c>
      <c r="D10" s="73">
        <f>VLOOKUP(B10,'Data 2'!$A$4:$S$513,$O$2+2)</f>
        <v>2.5</v>
      </c>
      <c r="E10" s="74">
        <f t="shared" si="0"/>
        <v>2.5000499999999999</v>
      </c>
      <c r="F10" s="73">
        <f t="shared" si="1"/>
        <v>372</v>
      </c>
      <c r="G10" s="87" t="str">
        <f t="shared" si="2"/>
        <v>Dandenong - North</v>
      </c>
      <c r="H10" s="87">
        <f t="shared" si="3"/>
        <v>13.8</v>
      </c>
      <c r="I10" s="61"/>
      <c r="J10" s="61"/>
      <c r="K10" s="61"/>
      <c r="L10" s="61"/>
      <c r="M10" s="61"/>
      <c r="N10" s="61"/>
      <c r="O10" s="61"/>
      <c r="U10" s="62" t="s">
        <v>453</v>
      </c>
    </row>
    <row r="11" spans="1:21" x14ac:dyDescent="0.3">
      <c r="A11" s="61"/>
      <c r="B11" s="86">
        <v>6</v>
      </c>
      <c r="C11" s="71" t="s">
        <v>98</v>
      </c>
      <c r="D11" s="73">
        <f>VLOOKUP(B11,'Data 2'!$A$4:$S$513,$O$2+2)</f>
        <v>4.5</v>
      </c>
      <c r="E11" s="74">
        <f t="shared" si="0"/>
        <v>4.5000600000000004</v>
      </c>
      <c r="F11" s="73">
        <f t="shared" si="1"/>
        <v>158</v>
      </c>
      <c r="G11" s="87" t="str">
        <f t="shared" si="2"/>
        <v>Doveton</v>
      </c>
      <c r="H11" s="87">
        <f t="shared" si="3"/>
        <v>13.3</v>
      </c>
      <c r="I11" s="61"/>
      <c r="J11" s="61"/>
      <c r="K11" s="61"/>
      <c r="L11" s="61"/>
      <c r="M11" s="61"/>
      <c r="N11" s="61"/>
      <c r="O11" s="61"/>
      <c r="U11" s="62" t="s">
        <v>454</v>
      </c>
    </row>
    <row r="12" spans="1:21" x14ac:dyDescent="0.3">
      <c r="A12" s="61"/>
      <c r="B12" s="86">
        <v>7</v>
      </c>
      <c r="C12" s="71" t="s">
        <v>99</v>
      </c>
      <c r="D12" s="73">
        <f>VLOOKUP(B12,'Data 2'!$A$4:$S$513,$O$2+2)</f>
        <v>1.9</v>
      </c>
      <c r="E12" s="74">
        <f t="shared" si="0"/>
        <v>1.9000699999999999</v>
      </c>
      <c r="F12" s="73">
        <f t="shared" si="1"/>
        <v>443</v>
      </c>
      <c r="G12" s="87" t="str">
        <f t="shared" si="2"/>
        <v>Roxburgh Park - North</v>
      </c>
      <c r="H12" s="87">
        <f t="shared" si="3"/>
        <v>13.2</v>
      </c>
      <c r="I12" s="61"/>
      <c r="J12" s="61"/>
      <c r="K12" s="61"/>
      <c r="L12" s="61"/>
      <c r="M12" s="61"/>
      <c r="N12" s="61"/>
      <c r="O12" s="61"/>
      <c r="U12" s="62" t="s">
        <v>455</v>
      </c>
    </row>
    <row r="13" spans="1:21" x14ac:dyDescent="0.3">
      <c r="A13" s="61"/>
      <c r="B13" s="86">
        <v>8</v>
      </c>
      <c r="C13" s="71" t="s">
        <v>100</v>
      </c>
      <c r="D13" s="73">
        <f>VLOOKUP(B13,'Data 2'!$A$4:$S$513,$O$2+2)</f>
        <v>4.4000000000000004</v>
      </c>
      <c r="E13" s="74">
        <f t="shared" si="0"/>
        <v>4.40008</v>
      </c>
      <c r="F13" s="73">
        <f t="shared" si="1"/>
        <v>165</v>
      </c>
      <c r="G13" s="87" t="str">
        <f t="shared" si="2"/>
        <v>Morwell</v>
      </c>
      <c r="H13" s="87">
        <f t="shared" si="3"/>
        <v>13</v>
      </c>
      <c r="I13" s="61"/>
      <c r="J13" s="61"/>
      <c r="K13" s="61"/>
      <c r="L13" s="61"/>
      <c r="M13" s="61"/>
      <c r="N13" s="61"/>
      <c r="O13" s="61"/>
      <c r="U13" s="62" t="s">
        <v>456</v>
      </c>
    </row>
    <row r="14" spans="1:21" x14ac:dyDescent="0.3">
      <c r="A14" s="61"/>
      <c r="B14" s="86">
        <v>9</v>
      </c>
      <c r="C14" s="71" t="s">
        <v>101</v>
      </c>
      <c r="D14" s="73">
        <f>VLOOKUP(B14,'Data 2'!$A$4:$S$513,$O$2+2)</f>
        <v>3.6</v>
      </c>
      <c r="E14" s="74">
        <f t="shared" si="0"/>
        <v>3.6000900000000002</v>
      </c>
      <c r="F14" s="73">
        <f t="shared" si="1"/>
        <v>234</v>
      </c>
      <c r="G14" s="87" t="str">
        <f t="shared" si="2"/>
        <v>Melton</v>
      </c>
      <c r="H14" s="87">
        <f t="shared" si="3"/>
        <v>12.6</v>
      </c>
      <c r="I14" s="61"/>
      <c r="J14" s="61"/>
      <c r="K14" s="61"/>
      <c r="L14" s="61"/>
      <c r="M14" s="61"/>
      <c r="N14" s="61"/>
      <c r="O14" s="61"/>
      <c r="U14" s="62" t="s">
        <v>457</v>
      </c>
    </row>
    <row r="15" spans="1:21" x14ac:dyDescent="0.3">
      <c r="A15" s="61"/>
      <c r="B15" s="86">
        <v>10</v>
      </c>
      <c r="C15" s="71" t="s">
        <v>320</v>
      </c>
      <c r="D15" s="73">
        <f>VLOOKUP(B15,'Data 2'!$A$4:$S$513,$O$2+2)</f>
        <v>5.0999999999999996</v>
      </c>
      <c r="E15" s="74">
        <f t="shared" si="0"/>
        <v>5.1000999999999994</v>
      </c>
      <c r="F15" s="73">
        <f t="shared" si="1"/>
        <v>120</v>
      </c>
      <c r="G15" s="87" t="str">
        <f t="shared" si="2"/>
        <v>Corio - Lovely Banks</v>
      </c>
      <c r="H15" s="87">
        <f t="shared" si="3"/>
        <v>11.5</v>
      </c>
      <c r="I15" s="61"/>
      <c r="J15" s="61"/>
      <c r="K15" s="61"/>
      <c r="L15" s="61"/>
      <c r="M15" s="61"/>
      <c r="N15" s="61"/>
      <c r="O15" s="61"/>
      <c r="U15" s="62" t="s">
        <v>458</v>
      </c>
    </row>
    <row r="16" spans="1:21" x14ac:dyDescent="0.3">
      <c r="A16" s="61"/>
      <c r="B16" s="86">
        <v>11</v>
      </c>
      <c r="C16" s="71" t="s">
        <v>472</v>
      </c>
      <c r="D16" s="73">
        <f>VLOOKUP(B16,'Data 2'!$A$4:$S$513,$O$2+2)</f>
        <v>2.8</v>
      </c>
      <c r="E16" s="74">
        <f t="shared" si="0"/>
        <v>2.8001099999999997</v>
      </c>
      <c r="F16" s="73">
        <f t="shared" si="1"/>
        <v>329</v>
      </c>
      <c r="G16" s="87" t="str">
        <f t="shared" si="2"/>
        <v>Dandenong - South</v>
      </c>
      <c r="H16" s="87">
        <f t="shared" si="3"/>
        <v>11.3</v>
      </c>
      <c r="I16" s="61"/>
      <c r="J16" s="61"/>
      <c r="K16" s="61"/>
      <c r="L16" s="61"/>
      <c r="M16" s="61"/>
      <c r="N16" s="61"/>
      <c r="O16" s="61"/>
      <c r="U16" s="62" t="s">
        <v>459</v>
      </c>
    </row>
    <row r="17" spans="1:21" x14ac:dyDescent="0.3">
      <c r="A17" s="61"/>
      <c r="B17" s="86">
        <v>12</v>
      </c>
      <c r="C17" s="71" t="s">
        <v>102</v>
      </c>
      <c r="D17" s="73">
        <f>VLOOKUP(B17,'Data 2'!$A$4:$S$513,$O$2+2)</f>
        <v>6.7</v>
      </c>
      <c r="E17" s="74">
        <f t="shared" si="0"/>
        <v>6.7001200000000001</v>
      </c>
      <c r="F17" s="73">
        <f t="shared" si="1"/>
        <v>58</v>
      </c>
      <c r="G17" s="87" t="str">
        <f t="shared" si="2"/>
        <v>Melton South - Weir Views</v>
      </c>
      <c r="H17" s="87">
        <f t="shared" si="3"/>
        <v>11.1</v>
      </c>
      <c r="I17" s="61"/>
      <c r="J17" s="61"/>
      <c r="K17" s="61"/>
      <c r="L17" s="61"/>
      <c r="M17" s="61"/>
      <c r="N17" s="61"/>
      <c r="O17" s="61"/>
      <c r="U17" s="62" t="s">
        <v>460</v>
      </c>
    </row>
    <row r="18" spans="1:21" x14ac:dyDescent="0.3">
      <c r="A18" s="61"/>
      <c r="B18" s="86">
        <v>13</v>
      </c>
      <c r="C18" s="71" t="s">
        <v>103</v>
      </c>
      <c r="D18" s="73">
        <f>VLOOKUP(B18,'Data 2'!$A$4:$S$513,$O$2+2)</f>
        <v>2.4</v>
      </c>
      <c r="E18" s="74">
        <f t="shared" si="0"/>
        <v>2.4001299999999999</v>
      </c>
      <c r="F18" s="73">
        <f t="shared" si="1"/>
        <v>386</v>
      </c>
      <c r="G18" s="87" t="str">
        <f t="shared" si="2"/>
        <v>Flemington</v>
      </c>
      <c r="H18" s="87">
        <f t="shared" si="3"/>
        <v>10.9</v>
      </c>
      <c r="I18" s="61"/>
      <c r="J18" s="61"/>
      <c r="K18" s="61"/>
      <c r="L18" s="61"/>
      <c r="M18" s="61"/>
      <c r="N18" s="61"/>
      <c r="O18" s="61"/>
      <c r="U18" s="62" t="s">
        <v>465</v>
      </c>
    </row>
    <row r="19" spans="1:21" x14ac:dyDescent="0.3">
      <c r="A19" s="61"/>
      <c r="B19" s="86">
        <v>14</v>
      </c>
      <c r="C19" s="71" t="s">
        <v>104</v>
      </c>
      <c r="D19" s="73">
        <f>VLOOKUP(B19,'Data 2'!$A$4:$S$513,$O$2+2)</f>
        <v>7.3</v>
      </c>
      <c r="E19" s="74">
        <f t="shared" si="0"/>
        <v>7.3001399999999999</v>
      </c>
      <c r="F19" s="73">
        <f t="shared" si="1"/>
        <v>44</v>
      </c>
      <c r="G19" s="87" t="str">
        <f t="shared" si="2"/>
        <v>Werribee - East</v>
      </c>
      <c r="H19" s="87">
        <f t="shared" si="3"/>
        <v>10.3</v>
      </c>
      <c r="I19" s="61"/>
      <c r="J19" s="61"/>
      <c r="K19" s="61"/>
      <c r="L19" s="61"/>
      <c r="M19" s="61"/>
      <c r="N19" s="61"/>
      <c r="O19" s="61"/>
      <c r="U19" s="62" t="s">
        <v>467</v>
      </c>
    </row>
    <row r="20" spans="1:21" x14ac:dyDescent="0.3">
      <c r="A20" s="61"/>
      <c r="B20" s="86">
        <v>15</v>
      </c>
      <c r="C20" s="71" t="s">
        <v>105</v>
      </c>
      <c r="D20" s="73">
        <f>VLOOKUP(B20,'Data 2'!$A$4:$S$513,$O$2+2)</f>
        <v>5.2</v>
      </c>
      <c r="E20" s="74">
        <f t="shared" si="0"/>
        <v>5.2001499999999998</v>
      </c>
      <c r="F20" s="73">
        <f t="shared" si="1"/>
        <v>116</v>
      </c>
      <c r="G20" s="87" t="str">
        <f t="shared" si="2"/>
        <v>Maryborough (Vic.)</v>
      </c>
      <c r="H20" s="87">
        <f t="shared" si="3"/>
        <v>9.9</v>
      </c>
      <c r="I20" s="61"/>
      <c r="J20" s="61"/>
      <c r="K20" s="61"/>
      <c r="L20" s="61"/>
      <c r="M20" s="61"/>
      <c r="N20" s="61"/>
      <c r="O20" s="61"/>
      <c r="U20" s="62" t="s">
        <v>466</v>
      </c>
    </row>
    <row r="21" spans="1:21" x14ac:dyDescent="0.3">
      <c r="A21" s="61"/>
      <c r="B21" s="86">
        <v>16</v>
      </c>
      <c r="C21" s="71" t="s">
        <v>106</v>
      </c>
      <c r="D21" s="73">
        <f>VLOOKUP(B21,'Data 2'!$A$4:$S$513,$O$2+2)</f>
        <v>2.9</v>
      </c>
      <c r="E21" s="74">
        <f t="shared" si="0"/>
        <v>2.9001600000000001</v>
      </c>
      <c r="F21" s="73">
        <f t="shared" si="1"/>
        <v>316</v>
      </c>
      <c r="G21" s="87" t="str">
        <f t="shared" si="2"/>
        <v>Roxburgh Park (South) - Somerton</v>
      </c>
      <c r="H21" s="87">
        <f t="shared" si="3"/>
        <v>9.8000000000000007</v>
      </c>
      <c r="I21" s="61"/>
      <c r="J21" s="61"/>
      <c r="K21" s="61"/>
      <c r="L21" s="61"/>
      <c r="M21" s="61"/>
      <c r="N21" s="61"/>
      <c r="O21" s="61"/>
      <c r="U21" s="62"/>
    </row>
    <row r="22" spans="1:21" x14ac:dyDescent="0.3">
      <c r="A22" s="61"/>
      <c r="B22" s="86">
        <v>17</v>
      </c>
      <c r="C22" s="71" t="s">
        <v>107</v>
      </c>
      <c r="D22" s="73">
        <f>VLOOKUP(B22,'Data 2'!$A$4:$S$513,$O$2+2)</f>
        <v>2</v>
      </c>
      <c r="E22" s="74">
        <f t="shared" si="0"/>
        <v>2.0001699999999998</v>
      </c>
      <c r="F22" s="73">
        <f t="shared" si="1"/>
        <v>431</v>
      </c>
      <c r="G22" s="87" t="str">
        <f t="shared" si="2"/>
        <v>Thomastown</v>
      </c>
      <c r="H22" s="87">
        <f t="shared" si="3"/>
        <v>9.5</v>
      </c>
      <c r="I22" s="61"/>
      <c r="J22" s="61"/>
      <c r="K22" s="61"/>
      <c r="L22" s="61"/>
      <c r="M22" s="61"/>
      <c r="N22" s="61"/>
      <c r="O22" s="61"/>
      <c r="U22" s="63"/>
    </row>
    <row r="23" spans="1:21" x14ac:dyDescent="0.3">
      <c r="A23" s="61"/>
      <c r="B23" s="86">
        <v>18</v>
      </c>
      <c r="C23" s="71" t="s">
        <v>321</v>
      </c>
      <c r="D23" s="73">
        <f>VLOOKUP(B23,'Data 2'!$A$4:$S$513,$O$2+2)</f>
        <v>6.6</v>
      </c>
      <c r="E23" s="74">
        <f t="shared" si="0"/>
        <v>6.6001799999999999</v>
      </c>
      <c r="F23" s="73">
        <f t="shared" si="1"/>
        <v>60</v>
      </c>
      <c r="G23" s="87" t="str">
        <f t="shared" si="2"/>
        <v>Epping - South</v>
      </c>
      <c r="H23" s="87">
        <f t="shared" si="3"/>
        <v>9.4</v>
      </c>
      <c r="I23" s="61"/>
      <c r="J23" s="61"/>
      <c r="K23" s="61"/>
      <c r="L23" s="61"/>
      <c r="M23" s="61"/>
      <c r="N23" s="61"/>
      <c r="O23" s="61"/>
      <c r="U23" s="63"/>
    </row>
    <row r="24" spans="1:21" x14ac:dyDescent="0.3">
      <c r="A24" s="61"/>
      <c r="B24" s="86">
        <v>19</v>
      </c>
      <c r="C24" s="71" t="s">
        <v>473</v>
      </c>
      <c r="D24" s="73">
        <f>VLOOKUP(B24,'Data 2'!$A$4:$S$513,$O$2+2)</f>
        <v>2.6</v>
      </c>
      <c r="E24" s="74">
        <f t="shared" si="0"/>
        <v>2.60019</v>
      </c>
      <c r="F24" s="73">
        <f t="shared" si="1"/>
        <v>353</v>
      </c>
      <c r="G24" s="87" t="str">
        <f t="shared" si="2"/>
        <v>Hallam</v>
      </c>
      <c r="H24" s="87">
        <f t="shared" si="3"/>
        <v>9.3000000000000007</v>
      </c>
      <c r="I24" s="61"/>
      <c r="J24" s="61"/>
      <c r="K24" s="61"/>
      <c r="L24" s="61"/>
      <c r="M24" s="61"/>
      <c r="N24" s="61"/>
      <c r="O24" s="61"/>
      <c r="U24" s="63"/>
    </row>
    <row r="25" spans="1:21" x14ac:dyDescent="0.3">
      <c r="A25" s="61"/>
      <c r="B25" s="86">
        <v>20</v>
      </c>
      <c r="C25" s="71" t="s">
        <v>108</v>
      </c>
      <c r="D25" s="73">
        <f>VLOOKUP(B25,'Data 2'!$A$4:$S$513,$O$2+2)</f>
        <v>3.5</v>
      </c>
      <c r="E25" s="74">
        <f t="shared" si="0"/>
        <v>3.5002</v>
      </c>
      <c r="F25" s="73">
        <f t="shared" si="1"/>
        <v>246</v>
      </c>
      <c r="G25" s="87" t="str">
        <f t="shared" si="2"/>
        <v>Kings Park (Vic.)</v>
      </c>
      <c r="H25" s="87">
        <f t="shared" si="3"/>
        <v>8.8000000000000007</v>
      </c>
      <c r="I25" s="61"/>
      <c r="J25" s="61"/>
      <c r="K25" s="61"/>
      <c r="L25" s="61"/>
      <c r="M25" s="61"/>
      <c r="N25" s="61"/>
      <c r="O25" s="61"/>
      <c r="U25" s="63"/>
    </row>
    <row r="26" spans="1:21" x14ac:dyDescent="0.3">
      <c r="A26" s="61"/>
      <c r="B26" s="86">
        <v>21</v>
      </c>
      <c r="C26" s="71" t="s">
        <v>474</v>
      </c>
      <c r="D26" s="73">
        <f>VLOOKUP(B26,'Data 2'!$A$4:$S$513,$O$2+2)</f>
        <v>2.4</v>
      </c>
      <c r="E26" s="74">
        <f t="shared" si="0"/>
        <v>2.40021</v>
      </c>
      <c r="F26" s="73">
        <f t="shared" si="1"/>
        <v>385</v>
      </c>
      <c r="G26" s="87" t="str">
        <f t="shared" si="2"/>
        <v>Craigieburn - Central</v>
      </c>
      <c r="H26" s="87">
        <f t="shared" si="3"/>
        <v>8.5</v>
      </c>
      <c r="I26" s="61"/>
      <c r="J26" s="61"/>
      <c r="K26" s="61"/>
      <c r="L26" s="61"/>
      <c r="M26" s="61"/>
      <c r="N26" s="61"/>
      <c r="O26" s="61"/>
      <c r="U26" s="63"/>
    </row>
    <row r="27" spans="1:21" x14ac:dyDescent="0.3">
      <c r="A27" s="61"/>
      <c r="B27" s="86">
        <v>22</v>
      </c>
      <c r="C27" s="71" t="s">
        <v>322</v>
      </c>
      <c r="D27" s="73">
        <f>VLOOKUP(B27,'Data 2'!$A$4:$S$513,$O$2+2)</f>
        <v>5.9</v>
      </c>
      <c r="E27" s="74">
        <f t="shared" si="0"/>
        <v>5.90022</v>
      </c>
      <c r="F27" s="73">
        <f t="shared" si="1"/>
        <v>81</v>
      </c>
      <c r="G27" s="87" t="str">
        <f t="shared" si="2"/>
        <v>Heidelberg West</v>
      </c>
      <c r="H27" s="87">
        <f t="shared" si="3"/>
        <v>8.4</v>
      </c>
      <c r="I27" s="61"/>
      <c r="J27" s="61"/>
      <c r="K27" s="61"/>
      <c r="L27" s="61"/>
      <c r="M27" s="61"/>
      <c r="N27" s="61"/>
      <c r="O27" s="61"/>
      <c r="U27" s="63"/>
    </row>
    <row r="28" spans="1:21" x14ac:dyDescent="0.3">
      <c r="A28" s="61"/>
      <c r="B28" s="86">
        <v>23</v>
      </c>
      <c r="C28" s="71" t="s">
        <v>323</v>
      </c>
      <c r="D28" s="73">
        <f>VLOOKUP(B28,'Data 2'!$A$4:$S$513,$O$2+2)</f>
        <v>3.4</v>
      </c>
      <c r="E28" s="74">
        <f t="shared" si="0"/>
        <v>3.4002300000000001</v>
      </c>
      <c r="F28" s="73">
        <f t="shared" si="1"/>
        <v>251</v>
      </c>
      <c r="G28" s="87" t="str">
        <f t="shared" si="2"/>
        <v>Hampton Park - West</v>
      </c>
      <c r="H28" s="87">
        <f t="shared" si="3"/>
        <v>8.4</v>
      </c>
      <c r="I28" s="61"/>
      <c r="J28" s="61"/>
      <c r="K28" s="61"/>
      <c r="L28" s="61"/>
      <c r="M28" s="61"/>
      <c r="N28" s="61"/>
      <c r="O28" s="61"/>
      <c r="U28" s="63"/>
    </row>
    <row r="29" spans="1:21" x14ac:dyDescent="0.3">
      <c r="A29" s="61"/>
      <c r="B29" s="86">
        <v>24</v>
      </c>
      <c r="C29" s="71" t="s">
        <v>475</v>
      </c>
      <c r="D29" s="73">
        <f>VLOOKUP(B29,'Data 2'!$A$4:$S$513,$O$2+2)</f>
        <v>5.5</v>
      </c>
      <c r="E29" s="74">
        <f t="shared" si="0"/>
        <v>5.5002399999999998</v>
      </c>
      <c r="F29" s="73">
        <f t="shared" si="1"/>
        <v>97</v>
      </c>
      <c r="G29" s="87" t="str">
        <f t="shared" si="2"/>
        <v>Lalor - East</v>
      </c>
      <c r="H29" s="87">
        <f t="shared" si="3"/>
        <v>8.3000000000000007</v>
      </c>
      <c r="I29" s="61"/>
      <c r="J29" s="61"/>
      <c r="K29" s="61"/>
      <c r="L29" s="61"/>
      <c r="M29" s="61"/>
      <c r="N29" s="61"/>
      <c r="O29" s="61"/>
      <c r="U29" s="63"/>
    </row>
    <row r="30" spans="1:21" x14ac:dyDescent="0.3">
      <c r="A30" s="61"/>
      <c r="B30" s="86">
        <v>25</v>
      </c>
      <c r="C30" s="71" t="s">
        <v>476</v>
      </c>
      <c r="D30" s="73">
        <f>VLOOKUP(B30,'Data 2'!$A$4:$S$513,$O$2+2)</f>
        <v>3</v>
      </c>
      <c r="E30" s="74">
        <f t="shared" si="0"/>
        <v>3.0002499999999999</v>
      </c>
      <c r="F30" s="73">
        <f t="shared" si="1"/>
        <v>300</v>
      </c>
      <c r="G30" s="87" t="str">
        <f t="shared" si="2"/>
        <v>Frankston North</v>
      </c>
      <c r="H30" s="87">
        <f t="shared" si="3"/>
        <v>8.1999999999999993</v>
      </c>
      <c r="I30" s="61"/>
      <c r="J30" s="61"/>
      <c r="K30" s="61"/>
      <c r="L30" s="61"/>
      <c r="M30" s="61"/>
      <c r="N30" s="61"/>
      <c r="O30" s="61"/>
      <c r="U30" s="63"/>
    </row>
    <row r="31" spans="1:21" x14ac:dyDescent="0.3">
      <c r="A31" s="61"/>
      <c r="B31" s="86">
        <v>26</v>
      </c>
      <c r="C31" s="71" t="s">
        <v>109</v>
      </c>
      <c r="D31" s="73">
        <f>VLOOKUP(B31,'Data 2'!$A$4:$S$513,$O$2+2)</f>
        <v>2.5</v>
      </c>
      <c r="E31" s="74">
        <f t="shared" si="0"/>
        <v>2.5002599999999999</v>
      </c>
      <c r="F31" s="73">
        <f t="shared" si="1"/>
        <v>371</v>
      </c>
      <c r="G31" s="87" t="str">
        <f t="shared" si="2"/>
        <v>St Albans - South</v>
      </c>
      <c r="H31" s="87">
        <f t="shared" si="3"/>
        <v>8.1</v>
      </c>
      <c r="I31" s="61"/>
      <c r="J31" s="61"/>
      <c r="K31" s="61"/>
      <c r="L31" s="61"/>
      <c r="M31" s="61"/>
      <c r="N31" s="61"/>
      <c r="O31" s="61"/>
      <c r="U31" s="63"/>
    </row>
    <row r="32" spans="1:21" x14ac:dyDescent="0.3">
      <c r="A32" s="61"/>
      <c r="B32" s="86">
        <v>27</v>
      </c>
      <c r="C32" s="71" t="s">
        <v>110</v>
      </c>
      <c r="D32" s="73">
        <f>VLOOKUP(B32,'Data 2'!$A$4:$S$513,$O$2+2)</f>
        <v>3</v>
      </c>
      <c r="E32" s="74">
        <f t="shared" si="0"/>
        <v>3.00027</v>
      </c>
      <c r="F32" s="73">
        <f t="shared" si="1"/>
        <v>299</v>
      </c>
      <c r="G32" s="87" t="str">
        <f t="shared" si="2"/>
        <v>St Albans - North</v>
      </c>
      <c r="H32" s="87">
        <f t="shared" si="3"/>
        <v>8.1</v>
      </c>
      <c r="I32" s="61"/>
      <c r="J32" s="61"/>
      <c r="K32" s="61"/>
      <c r="L32" s="61"/>
      <c r="M32" s="61"/>
      <c r="N32" s="61"/>
      <c r="O32" s="61"/>
      <c r="U32" s="63"/>
    </row>
    <row r="33" spans="1:21" x14ac:dyDescent="0.3">
      <c r="A33" s="61"/>
      <c r="B33" s="86">
        <v>28</v>
      </c>
      <c r="C33" s="71" t="s">
        <v>324</v>
      </c>
      <c r="D33" s="73">
        <f>VLOOKUP(B33,'Data 2'!$A$4:$S$513,$O$2+2)</f>
        <v>2.2999999999999998</v>
      </c>
      <c r="E33" s="74">
        <f t="shared" si="0"/>
        <v>2.3002799999999999</v>
      </c>
      <c r="F33" s="73">
        <f t="shared" si="1"/>
        <v>401</v>
      </c>
      <c r="G33" s="87" t="str">
        <f t="shared" si="2"/>
        <v>Wendouree - Miners Rest</v>
      </c>
      <c r="H33" s="87">
        <f t="shared" si="3"/>
        <v>8</v>
      </c>
      <c r="I33" s="61"/>
      <c r="J33" s="61"/>
      <c r="K33" s="61"/>
      <c r="L33" s="61"/>
      <c r="M33" s="61"/>
      <c r="N33" s="61"/>
      <c r="O33" s="61"/>
      <c r="U33" s="64"/>
    </row>
    <row r="34" spans="1:21" x14ac:dyDescent="0.3">
      <c r="A34" s="61"/>
      <c r="B34" s="86">
        <v>29</v>
      </c>
      <c r="C34" s="71" t="s">
        <v>477</v>
      </c>
      <c r="D34" s="73">
        <f>VLOOKUP(B34,'Data 2'!$A$4:$S$513,$O$2+2)</f>
        <v>1.6</v>
      </c>
      <c r="E34" s="74">
        <f t="shared" si="0"/>
        <v>1.60029</v>
      </c>
      <c r="F34" s="73">
        <f t="shared" si="1"/>
        <v>465</v>
      </c>
      <c r="G34" s="87" t="str">
        <f t="shared" si="2"/>
        <v>Sebastopol - Redan</v>
      </c>
      <c r="H34" s="87">
        <f t="shared" si="3"/>
        <v>8</v>
      </c>
      <c r="I34" s="61"/>
      <c r="J34" s="61"/>
      <c r="K34" s="61"/>
      <c r="L34" s="61"/>
      <c r="M34" s="61"/>
      <c r="N34" s="61"/>
      <c r="O34" s="61"/>
      <c r="U34" s="64"/>
    </row>
    <row r="35" spans="1:21" x14ac:dyDescent="0.3">
      <c r="A35" s="61"/>
      <c r="B35" s="86">
        <v>30</v>
      </c>
      <c r="C35" s="71" t="s">
        <v>478</v>
      </c>
      <c r="D35" s="73">
        <f>VLOOKUP(B35,'Data 2'!$A$4:$S$513,$O$2+2)</f>
        <v>1.5</v>
      </c>
      <c r="E35" s="74">
        <f t="shared" si="0"/>
        <v>1.5003</v>
      </c>
      <c r="F35" s="73">
        <f t="shared" si="1"/>
        <v>472</v>
      </c>
      <c r="G35" s="87" t="str">
        <f t="shared" si="2"/>
        <v>Lalor - West</v>
      </c>
      <c r="H35" s="87">
        <f t="shared" si="3"/>
        <v>7.9</v>
      </c>
      <c r="I35" s="61"/>
      <c r="J35" s="61"/>
      <c r="K35" s="61"/>
      <c r="L35" s="61"/>
      <c r="M35" s="61"/>
      <c r="N35" s="61"/>
      <c r="O35" s="61"/>
      <c r="U35" s="64"/>
    </row>
    <row r="36" spans="1:21" x14ac:dyDescent="0.3">
      <c r="A36" s="61"/>
      <c r="B36" s="86">
        <v>31</v>
      </c>
      <c r="C36" s="71" t="s">
        <v>111</v>
      </c>
      <c r="D36" s="73">
        <f>VLOOKUP(B36,'Data 2'!$A$4:$S$513,$O$2+2)</f>
        <v>5.6</v>
      </c>
      <c r="E36" s="74">
        <f t="shared" si="0"/>
        <v>5.6003099999999995</v>
      </c>
      <c r="F36" s="73">
        <f t="shared" si="1"/>
        <v>94</v>
      </c>
      <c r="G36" s="87" t="str">
        <f t="shared" si="2"/>
        <v>Maryborough Surrounds</v>
      </c>
      <c r="H36" s="87">
        <f t="shared" si="3"/>
        <v>7.8</v>
      </c>
      <c r="I36" s="61"/>
      <c r="J36" s="61"/>
      <c r="K36" s="61"/>
      <c r="L36" s="61"/>
      <c r="M36" s="61"/>
      <c r="N36" s="61"/>
      <c r="O36" s="61"/>
      <c r="U36" s="64"/>
    </row>
    <row r="37" spans="1:21" x14ac:dyDescent="0.3">
      <c r="A37" s="61"/>
      <c r="B37" s="86">
        <v>32</v>
      </c>
      <c r="C37" s="71" t="s">
        <v>112</v>
      </c>
      <c r="D37" s="73">
        <f>VLOOKUP(B37,'Data 2'!$A$4:$S$513,$O$2+2)</f>
        <v>3.9</v>
      </c>
      <c r="E37" s="74">
        <f t="shared" si="0"/>
        <v>3.9003199999999998</v>
      </c>
      <c r="F37" s="73">
        <f t="shared" si="1"/>
        <v>214</v>
      </c>
      <c r="G37" s="87" t="str">
        <f t="shared" si="2"/>
        <v>Collingwood</v>
      </c>
      <c r="H37" s="87">
        <f t="shared" si="3"/>
        <v>7.8</v>
      </c>
      <c r="I37" s="61"/>
      <c r="J37" s="61"/>
      <c r="K37" s="61"/>
      <c r="L37" s="61"/>
      <c r="M37" s="61"/>
      <c r="N37" s="61"/>
      <c r="O37" s="61"/>
      <c r="U37" s="64"/>
    </row>
    <row r="38" spans="1:21" x14ac:dyDescent="0.3">
      <c r="A38" s="61"/>
      <c r="B38" s="86">
        <v>33</v>
      </c>
      <c r="C38" s="71" t="s">
        <v>113</v>
      </c>
      <c r="D38" s="73">
        <f>VLOOKUP(B38,'Data 2'!$A$4:$S$513,$O$2+2)</f>
        <v>2.4</v>
      </c>
      <c r="E38" s="74">
        <f t="shared" si="0"/>
        <v>2.4003299999999999</v>
      </c>
      <c r="F38" s="73">
        <f t="shared" si="1"/>
        <v>384</v>
      </c>
      <c r="G38" s="87" t="str">
        <f t="shared" si="2"/>
        <v>North Melbourne</v>
      </c>
      <c r="H38" s="87">
        <f t="shared" si="3"/>
        <v>7.7</v>
      </c>
      <c r="I38" s="61"/>
      <c r="J38" s="61"/>
      <c r="K38" s="61"/>
      <c r="L38" s="61"/>
      <c r="M38" s="61"/>
      <c r="N38" s="61"/>
      <c r="O38" s="61"/>
      <c r="U38" s="64"/>
    </row>
    <row r="39" spans="1:21" x14ac:dyDescent="0.3">
      <c r="A39" s="61"/>
      <c r="B39" s="86">
        <v>34</v>
      </c>
      <c r="C39" s="71" t="s">
        <v>325</v>
      </c>
      <c r="D39" s="73">
        <f>VLOOKUP(B39,'Data 2'!$A$4:$S$513,$O$2+2)</f>
        <v>4.4000000000000004</v>
      </c>
      <c r="E39" s="74">
        <f t="shared" si="0"/>
        <v>4.4003399999999999</v>
      </c>
      <c r="F39" s="73">
        <f t="shared" si="1"/>
        <v>164</v>
      </c>
      <c r="G39" s="87" t="str">
        <f t="shared" si="2"/>
        <v>Cranbourne</v>
      </c>
      <c r="H39" s="87">
        <f t="shared" si="3"/>
        <v>7.7</v>
      </c>
      <c r="I39" s="61"/>
      <c r="J39" s="61"/>
      <c r="K39" s="61"/>
      <c r="L39" s="61"/>
      <c r="M39" s="61"/>
      <c r="N39" s="61"/>
      <c r="O39" s="61"/>
      <c r="U39" s="64"/>
    </row>
    <row r="40" spans="1:21" x14ac:dyDescent="0.3">
      <c r="A40" s="61"/>
      <c r="B40" s="86">
        <v>35</v>
      </c>
      <c r="C40" s="71" t="s">
        <v>114</v>
      </c>
      <c r="D40" s="73">
        <f>VLOOKUP(B40,'Data 2'!$A$4:$S$513,$O$2+2)</f>
        <v>1.1000000000000001</v>
      </c>
      <c r="E40" s="74">
        <f t="shared" si="0"/>
        <v>1.1003500000000002</v>
      </c>
      <c r="F40" s="73">
        <f t="shared" si="1"/>
        <v>501</v>
      </c>
      <c r="G40" s="87" t="str">
        <f t="shared" si="2"/>
        <v>Craigieburn - West</v>
      </c>
      <c r="H40" s="87">
        <f t="shared" si="3"/>
        <v>7.7</v>
      </c>
      <c r="I40" s="61"/>
      <c r="J40" s="61"/>
      <c r="K40" s="61"/>
      <c r="L40" s="61"/>
      <c r="M40" s="61"/>
      <c r="N40" s="61"/>
      <c r="O40" s="61"/>
      <c r="U40" s="64"/>
    </row>
    <row r="41" spans="1:21" x14ac:dyDescent="0.3">
      <c r="A41" s="61"/>
      <c r="B41" s="86">
        <v>36</v>
      </c>
      <c r="C41" s="71" t="s">
        <v>326</v>
      </c>
      <c r="D41" s="73">
        <f>VLOOKUP(B41,'Data 2'!$A$4:$S$513,$O$2+2)</f>
        <v>1.7</v>
      </c>
      <c r="E41" s="74">
        <f t="shared" si="0"/>
        <v>1.7003599999999999</v>
      </c>
      <c r="F41" s="73">
        <f t="shared" si="1"/>
        <v>461</v>
      </c>
      <c r="G41" s="87" t="str">
        <f t="shared" si="2"/>
        <v>Hoppers Crossing - South</v>
      </c>
      <c r="H41" s="87">
        <f t="shared" si="3"/>
        <v>7.6</v>
      </c>
      <c r="I41" s="61"/>
      <c r="J41" s="61"/>
      <c r="K41" s="61"/>
      <c r="L41" s="61"/>
      <c r="M41" s="61"/>
      <c r="N41" s="61"/>
      <c r="O41" s="61"/>
      <c r="U41" s="64"/>
    </row>
    <row r="42" spans="1:21" x14ac:dyDescent="0.3">
      <c r="A42" s="61"/>
      <c r="B42" s="86">
        <v>37</v>
      </c>
      <c r="C42" s="71" t="s">
        <v>115</v>
      </c>
      <c r="D42" s="73">
        <f>VLOOKUP(B42,'Data 2'!$A$4:$S$513,$O$2+2)</f>
        <v>3.8</v>
      </c>
      <c r="E42" s="74">
        <f t="shared" si="0"/>
        <v>3.80037</v>
      </c>
      <c r="F42" s="73">
        <f t="shared" si="1"/>
        <v>221</v>
      </c>
      <c r="G42" s="87" t="str">
        <f t="shared" si="2"/>
        <v>Seymour</v>
      </c>
      <c r="H42" s="87">
        <f t="shared" si="3"/>
        <v>7.5</v>
      </c>
      <c r="I42" s="61"/>
      <c r="J42" s="61"/>
      <c r="K42" s="61"/>
      <c r="L42" s="61"/>
      <c r="M42" s="61"/>
      <c r="N42" s="61"/>
      <c r="O42" s="61"/>
      <c r="U42" s="64"/>
    </row>
    <row r="43" spans="1:21" x14ac:dyDescent="0.3">
      <c r="A43" s="61"/>
      <c r="B43" s="86">
        <v>38</v>
      </c>
      <c r="C43" s="71" t="s">
        <v>327</v>
      </c>
      <c r="D43" s="73">
        <f>VLOOKUP(B43,'Data 2'!$A$4:$S$513,$O$2+2)</f>
        <v>3.7</v>
      </c>
      <c r="E43" s="74">
        <f t="shared" si="0"/>
        <v>3.70038</v>
      </c>
      <c r="F43" s="73">
        <f t="shared" si="1"/>
        <v>225</v>
      </c>
      <c r="G43" s="87" t="str">
        <f t="shared" si="2"/>
        <v>Fitzroy</v>
      </c>
      <c r="H43" s="87">
        <f t="shared" si="3"/>
        <v>7.5</v>
      </c>
      <c r="I43" s="61"/>
      <c r="J43" s="61"/>
      <c r="K43" s="61"/>
      <c r="L43" s="61"/>
      <c r="M43" s="61"/>
      <c r="N43" s="61"/>
      <c r="O43" s="61"/>
      <c r="U43" s="64"/>
    </row>
    <row r="44" spans="1:21" x14ac:dyDescent="0.3">
      <c r="A44" s="61"/>
      <c r="B44" s="86">
        <v>39</v>
      </c>
      <c r="C44" s="71" t="s">
        <v>328</v>
      </c>
      <c r="D44" s="73">
        <f>VLOOKUP(B44,'Data 2'!$A$4:$S$513,$O$2+2)</f>
        <v>5</v>
      </c>
      <c r="E44" s="74">
        <f t="shared" si="0"/>
        <v>5.0003900000000003</v>
      </c>
      <c r="F44" s="73">
        <f t="shared" si="1"/>
        <v>127</v>
      </c>
      <c r="G44" s="87" t="str">
        <f t="shared" si="2"/>
        <v>Pakenham - South East</v>
      </c>
      <c r="H44" s="87">
        <f t="shared" si="3"/>
        <v>7.4</v>
      </c>
      <c r="I44" s="61"/>
      <c r="J44" s="61"/>
      <c r="K44" s="61"/>
      <c r="L44" s="61"/>
      <c r="M44" s="61"/>
      <c r="N44" s="61"/>
      <c r="O44" s="61"/>
      <c r="U44" s="64"/>
    </row>
    <row r="45" spans="1:21" x14ac:dyDescent="0.3">
      <c r="A45" s="61"/>
      <c r="B45" s="86">
        <v>40</v>
      </c>
      <c r="C45" s="71" t="s">
        <v>479</v>
      </c>
      <c r="D45" s="73">
        <f>VLOOKUP(B45,'Data 2'!$A$4:$S$513,$O$2+2)</f>
        <v>2.2000000000000002</v>
      </c>
      <c r="E45" s="74">
        <f t="shared" si="0"/>
        <v>2.2004000000000001</v>
      </c>
      <c r="F45" s="73">
        <f t="shared" si="1"/>
        <v>414</v>
      </c>
      <c r="G45" s="87" t="str">
        <f t="shared" si="2"/>
        <v>Newcomb - Moolap</v>
      </c>
      <c r="H45" s="87">
        <f t="shared" si="3"/>
        <v>7.4</v>
      </c>
      <c r="I45" s="61"/>
      <c r="J45" s="61"/>
      <c r="K45" s="61"/>
      <c r="L45" s="61"/>
      <c r="M45" s="61"/>
      <c r="N45" s="61"/>
      <c r="O45" s="61"/>
      <c r="U45" s="64"/>
    </row>
    <row r="46" spans="1:21" x14ac:dyDescent="0.3">
      <c r="A46" s="61"/>
      <c r="B46" s="86">
        <v>41</v>
      </c>
      <c r="C46" s="71" t="s">
        <v>329</v>
      </c>
      <c r="D46" s="73">
        <f>VLOOKUP(B46,'Data 2'!$A$4:$S$513,$O$2+2)</f>
        <v>5.5</v>
      </c>
      <c r="E46" s="74">
        <f t="shared" si="0"/>
        <v>5.5004099999999996</v>
      </c>
      <c r="F46" s="73">
        <f t="shared" si="1"/>
        <v>96</v>
      </c>
      <c r="G46" s="87" t="str">
        <f t="shared" si="2"/>
        <v>Wyndham Vale - North</v>
      </c>
      <c r="H46" s="87">
        <f t="shared" si="3"/>
        <v>7.3</v>
      </c>
      <c r="I46" s="61"/>
      <c r="J46" s="61"/>
      <c r="K46" s="61"/>
      <c r="L46" s="61"/>
      <c r="M46" s="61"/>
      <c r="N46" s="61"/>
      <c r="O46" s="61"/>
      <c r="U46" s="64"/>
    </row>
    <row r="47" spans="1:21" x14ac:dyDescent="0.3">
      <c r="A47" s="61"/>
      <c r="B47" s="86">
        <v>42</v>
      </c>
      <c r="C47" s="71" t="s">
        <v>480</v>
      </c>
      <c r="D47" s="73">
        <f>VLOOKUP(B47,'Data 2'!$A$4:$S$513,$O$2+2)</f>
        <v>3</v>
      </c>
      <c r="E47" s="74">
        <f t="shared" si="0"/>
        <v>3.0004200000000001</v>
      </c>
      <c r="F47" s="73">
        <f t="shared" si="1"/>
        <v>298</v>
      </c>
      <c r="G47" s="87" t="str">
        <f t="shared" si="2"/>
        <v>Melton West</v>
      </c>
      <c r="H47" s="87">
        <f t="shared" si="3"/>
        <v>7.3</v>
      </c>
      <c r="I47" s="61"/>
      <c r="J47" s="61"/>
      <c r="K47" s="61"/>
      <c r="L47" s="61"/>
      <c r="M47" s="61"/>
      <c r="N47" s="61"/>
      <c r="O47" s="61"/>
      <c r="U47" s="64"/>
    </row>
    <row r="48" spans="1:21" x14ac:dyDescent="0.3">
      <c r="A48" s="61"/>
      <c r="B48" s="86">
        <v>43</v>
      </c>
      <c r="C48" s="71" t="s">
        <v>481</v>
      </c>
      <c r="D48" s="73">
        <f>VLOOKUP(B48,'Data 2'!$A$4:$S$513,$O$2+2)</f>
        <v>1.2</v>
      </c>
      <c r="E48" s="74">
        <f t="shared" si="0"/>
        <v>1.2004299999999999</v>
      </c>
      <c r="F48" s="73">
        <f t="shared" si="1"/>
        <v>494</v>
      </c>
      <c r="G48" s="87" t="str">
        <f t="shared" si="2"/>
        <v>Carlton</v>
      </c>
      <c r="H48" s="87">
        <f t="shared" si="3"/>
        <v>7.3</v>
      </c>
      <c r="I48" s="61"/>
      <c r="J48" s="61"/>
      <c r="K48" s="61"/>
      <c r="L48" s="61"/>
      <c r="M48" s="61"/>
      <c r="N48" s="61"/>
      <c r="O48" s="61"/>
      <c r="U48" s="64"/>
    </row>
    <row r="49" spans="1:21" x14ac:dyDescent="0.3">
      <c r="A49" s="61"/>
      <c r="B49" s="86">
        <v>44</v>
      </c>
      <c r="C49" s="71" t="s">
        <v>116</v>
      </c>
      <c r="D49" s="73">
        <f>VLOOKUP(B49,'Data 2'!$A$4:$S$513,$O$2+2)</f>
        <v>2.5</v>
      </c>
      <c r="E49" s="74">
        <f t="shared" si="0"/>
        <v>2.5004400000000002</v>
      </c>
      <c r="F49" s="73">
        <f t="shared" si="1"/>
        <v>370</v>
      </c>
      <c r="G49" s="87" t="str">
        <f t="shared" si="2"/>
        <v>Ascot Vale</v>
      </c>
      <c r="H49" s="87">
        <f t="shared" si="3"/>
        <v>7.3</v>
      </c>
      <c r="I49" s="61"/>
      <c r="J49" s="61"/>
      <c r="K49" s="61"/>
      <c r="L49" s="61"/>
      <c r="M49" s="61"/>
      <c r="N49" s="61"/>
      <c r="O49" s="61"/>
      <c r="U49" s="64"/>
    </row>
    <row r="50" spans="1:21" x14ac:dyDescent="0.3">
      <c r="A50" s="61"/>
      <c r="B50" s="86">
        <v>45</v>
      </c>
      <c r="C50" s="71" t="s">
        <v>482</v>
      </c>
      <c r="D50" s="73">
        <f>VLOOKUP(B50,'Data 2'!$A$4:$S$513,$O$2+2)</f>
        <v>2.7</v>
      </c>
      <c r="E50" s="74">
        <f t="shared" si="0"/>
        <v>2.70045</v>
      </c>
      <c r="F50" s="73">
        <f t="shared" si="1"/>
        <v>340</v>
      </c>
      <c r="G50" s="87" t="str">
        <f t="shared" si="2"/>
        <v>Kurunjang - Toolern Vale</v>
      </c>
      <c r="H50" s="87">
        <f t="shared" si="3"/>
        <v>7.2</v>
      </c>
      <c r="I50" s="61"/>
      <c r="J50" s="61"/>
      <c r="K50" s="61"/>
      <c r="L50" s="61"/>
      <c r="M50" s="61"/>
      <c r="N50" s="61"/>
      <c r="O50" s="61"/>
      <c r="U50" s="64"/>
    </row>
    <row r="51" spans="1:21" x14ac:dyDescent="0.3">
      <c r="A51" s="61"/>
      <c r="B51" s="86">
        <v>46</v>
      </c>
      <c r="C51" s="71" t="s">
        <v>483</v>
      </c>
      <c r="D51" s="73">
        <f>VLOOKUP(B51,'Data 2'!$A$4:$S$513,$O$2+2)</f>
        <v>2.6</v>
      </c>
      <c r="E51" s="74">
        <f t="shared" si="0"/>
        <v>2.60046</v>
      </c>
      <c r="F51" s="73">
        <f t="shared" si="1"/>
        <v>352</v>
      </c>
      <c r="G51" s="87" t="str">
        <f t="shared" si="2"/>
        <v>Sunshine West</v>
      </c>
      <c r="H51" s="87">
        <f t="shared" si="3"/>
        <v>7.1</v>
      </c>
      <c r="I51" s="61"/>
      <c r="J51" s="61"/>
      <c r="K51" s="61"/>
      <c r="L51" s="61"/>
      <c r="M51" s="61"/>
      <c r="N51" s="61"/>
      <c r="O51" s="61"/>
      <c r="U51" s="64"/>
    </row>
    <row r="52" spans="1:21" x14ac:dyDescent="0.3">
      <c r="A52" s="61"/>
      <c r="B52" s="86">
        <v>47</v>
      </c>
      <c r="C52" s="71" t="s">
        <v>117</v>
      </c>
      <c r="D52" s="73">
        <f>VLOOKUP(B52,'Data 2'!$A$4:$S$513,$O$2+2)</f>
        <v>2.5</v>
      </c>
      <c r="E52" s="74">
        <f t="shared" si="0"/>
        <v>2.50047</v>
      </c>
      <c r="F52" s="73">
        <f t="shared" si="1"/>
        <v>369</v>
      </c>
      <c r="G52" s="87" t="str">
        <f t="shared" si="2"/>
        <v>Deer Park</v>
      </c>
      <c r="H52" s="87">
        <f t="shared" si="3"/>
        <v>7.1</v>
      </c>
      <c r="I52" s="61"/>
      <c r="J52" s="61"/>
      <c r="K52" s="61"/>
      <c r="L52" s="61"/>
      <c r="M52" s="61"/>
      <c r="N52" s="61"/>
      <c r="O52" s="61"/>
      <c r="U52" s="64"/>
    </row>
    <row r="53" spans="1:21" x14ac:dyDescent="0.3">
      <c r="A53" s="61"/>
      <c r="B53" s="86">
        <v>48</v>
      </c>
      <c r="C53" s="71" t="s">
        <v>484</v>
      </c>
      <c r="D53" s="73">
        <f>VLOOKUP(B53,'Data 2'!$A$4:$S$513,$O$2+2)</f>
        <v>3</v>
      </c>
      <c r="E53" s="74">
        <f t="shared" si="0"/>
        <v>3.00048</v>
      </c>
      <c r="F53" s="73">
        <f t="shared" si="1"/>
        <v>297</v>
      </c>
      <c r="G53" s="87" t="str">
        <f t="shared" si="2"/>
        <v>Dandenong North</v>
      </c>
      <c r="H53" s="87">
        <f t="shared" si="3"/>
        <v>7.1</v>
      </c>
      <c r="I53" s="61"/>
      <c r="J53" s="61"/>
      <c r="K53" s="61"/>
      <c r="L53" s="61"/>
      <c r="M53" s="61"/>
      <c r="N53" s="61"/>
      <c r="O53" s="61"/>
      <c r="U53" s="64"/>
    </row>
    <row r="54" spans="1:21" x14ac:dyDescent="0.3">
      <c r="A54" s="61"/>
      <c r="B54" s="86">
        <v>49</v>
      </c>
      <c r="C54" s="71" t="s">
        <v>485</v>
      </c>
      <c r="D54" s="73">
        <f>VLOOKUP(B54,'Data 2'!$A$4:$S$513,$O$2+2)</f>
        <v>4</v>
      </c>
      <c r="E54" s="74">
        <f t="shared" si="0"/>
        <v>4.0004900000000001</v>
      </c>
      <c r="F54" s="73">
        <f t="shared" si="1"/>
        <v>202</v>
      </c>
      <c r="G54" s="87" t="str">
        <f t="shared" si="2"/>
        <v>Sunshine</v>
      </c>
      <c r="H54" s="87">
        <f t="shared" si="3"/>
        <v>7</v>
      </c>
      <c r="I54" s="61"/>
      <c r="J54" s="61"/>
      <c r="K54" s="61"/>
      <c r="L54" s="61"/>
      <c r="M54" s="61"/>
      <c r="N54" s="61"/>
      <c r="O54" s="61"/>
      <c r="U54" s="64"/>
    </row>
    <row r="55" spans="1:21" x14ac:dyDescent="0.3">
      <c r="A55" s="61"/>
      <c r="B55" s="86">
        <v>50</v>
      </c>
      <c r="C55" s="71" t="s">
        <v>118</v>
      </c>
      <c r="D55" s="73">
        <f>VLOOKUP(B55,'Data 2'!$A$4:$S$513,$O$2+2)</f>
        <v>4.9000000000000004</v>
      </c>
      <c r="E55" s="74">
        <f t="shared" si="0"/>
        <v>4.9005000000000001</v>
      </c>
      <c r="F55" s="73">
        <f t="shared" si="1"/>
        <v>132</v>
      </c>
      <c r="G55" s="87" t="str">
        <f t="shared" si="2"/>
        <v>Reservoir - South East</v>
      </c>
      <c r="H55" s="87">
        <f t="shared" si="3"/>
        <v>7</v>
      </c>
      <c r="I55" s="61"/>
      <c r="J55" s="61"/>
      <c r="K55" s="61"/>
      <c r="L55" s="61"/>
      <c r="M55" s="61"/>
      <c r="N55" s="61"/>
      <c r="O55" s="61"/>
      <c r="U55" s="64"/>
    </row>
    <row r="56" spans="1:21" x14ac:dyDescent="0.3">
      <c r="A56" s="61"/>
      <c r="B56" s="86">
        <v>51</v>
      </c>
      <c r="C56" s="71" t="s">
        <v>119</v>
      </c>
      <c r="D56" s="73">
        <f>VLOOKUP(B56,'Data 2'!$A$4:$S$513,$O$2+2)</f>
        <v>5.2</v>
      </c>
      <c r="E56" s="74">
        <f t="shared" si="0"/>
        <v>5.2005100000000004</v>
      </c>
      <c r="F56" s="73">
        <f t="shared" si="1"/>
        <v>115</v>
      </c>
      <c r="G56" s="87" t="str">
        <f t="shared" si="2"/>
        <v>Moe - Newborough</v>
      </c>
      <c r="H56" s="87">
        <f t="shared" si="3"/>
        <v>7</v>
      </c>
      <c r="I56" s="61"/>
      <c r="J56" s="61"/>
      <c r="K56" s="61"/>
      <c r="L56" s="61"/>
      <c r="M56" s="61"/>
      <c r="N56" s="61"/>
      <c r="O56" s="61"/>
      <c r="U56" s="64"/>
    </row>
    <row r="57" spans="1:21" x14ac:dyDescent="0.3">
      <c r="A57" s="61"/>
      <c r="B57" s="86">
        <v>52</v>
      </c>
      <c r="C57" s="71" t="s">
        <v>486</v>
      </c>
      <c r="D57" s="73">
        <f>VLOOKUP(B57,'Data 2'!$A$4:$S$513,$O$2+2)</f>
        <v>5.6</v>
      </c>
      <c r="E57" s="74">
        <f t="shared" si="0"/>
        <v>5.6005199999999995</v>
      </c>
      <c r="F57" s="73">
        <f t="shared" si="1"/>
        <v>93</v>
      </c>
      <c r="G57" s="87" t="str">
        <f t="shared" si="2"/>
        <v>Coburg - East</v>
      </c>
      <c r="H57" s="87">
        <f t="shared" si="3"/>
        <v>6.9</v>
      </c>
      <c r="I57" s="61"/>
      <c r="J57" s="61"/>
      <c r="K57" s="61"/>
      <c r="L57" s="61"/>
      <c r="M57" s="61"/>
      <c r="N57" s="61"/>
      <c r="O57" s="61"/>
      <c r="U57" s="64"/>
    </row>
    <row r="58" spans="1:21" x14ac:dyDescent="0.3">
      <c r="A58" s="61"/>
      <c r="B58" s="86">
        <v>53</v>
      </c>
      <c r="C58" s="71" t="s">
        <v>120</v>
      </c>
      <c r="D58" s="73">
        <f>VLOOKUP(B58,'Data 2'!$A$4:$S$513,$O$2+2)</f>
        <v>6.3</v>
      </c>
      <c r="E58" s="74">
        <f t="shared" si="0"/>
        <v>6.3005300000000002</v>
      </c>
      <c r="F58" s="73">
        <f t="shared" si="1"/>
        <v>66</v>
      </c>
      <c r="G58" s="87" t="str">
        <f t="shared" si="2"/>
        <v>Wyndham Vale - South</v>
      </c>
      <c r="H58" s="87">
        <f t="shared" si="3"/>
        <v>6.8</v>
      </c>
      <c r="I58" s="61"/>
      <c r="J58" s="61"/>
      <c r="K58" s="61"/>
      <c r="L58" s="61"/>
      <c r="M58" s="61"/>
      <c r="N58" s="61"/>
      <c r="O58" s="61"/>
      <c r="U58" s="64"/>
    </row>
    <row r="59" spans="1:21" x14ac:dyDescent="0.3">
      <c r="A59" s="61"/>
      <c r="B59" s="86">
        <v>54</v>
      </c>
      <c r="C59" s="71" t="s">
        <v>121</v>
      </c>
      <c r="D59" s="73">
        <f>VLOOKUP(B59,'Data 2'!$A$4:$S$513,$O$2+2)</f>
        <v>4.2</v>
      </c>
      <c r="E59" s="74">
        <f t="shared" si="0"/>
        <v>4.2005400000000002</v>
      </c>
      <c r="F59" s="73">
        <f t="shared" si="1"/>
        <v>180</v>
      </c>
      <c r="G59" s="87" t="str">
        <f t="shared" si="2"/>
        <v>Hampton Park - East</v>
      </c>
      <c r="H59" s="87">
        <f t="shared" si="3"/>
        <v>6.8</v>
      </c>
      <c r="I59" s="61"/>
      <c r="J59" s="61"/>
      <c r="K59" s="61"/>
      <c r="L59" s="61"/>
      <c r="M59" s="61"/>
      <c r="N59" s="61"/>
      <c r="O59" s="61"/>
      <c r="U59" s="64"/>
    </row>
    <row r="60" spans="1:21" x14ac:dyDescent="0.3">
      <c r="A60" s="61"/>
      <c r="B60" s="86">
        <v>55</v>
      </c>
      <c r="C60" s="71" t="s">
        <v>122</v>
      </c>
      <c r="D60" s="73">
        <f>VLOOKUP(B60,'Data 2'!$A$4:$S$513,$O$2+2)</f>
        <v>5.9</v>
      </c>
      <c r="E60" s="74">
        <f t="shared" si="0"/>
        <v>5.90055</v>
      </c>
      <c r="F60" s="73">
        <f t="shared" si="1"/>
        <v>80</v>
      </c>
      <c r="G60" s="87" t="str">
        <f t="shared" si="2"/>
        <v>Wodonga</v>
      </c>
      <c r="H60" s="87">
        <f t="shared" si="3"/>
        <v>6.7</v>
      </c>
      <c r="I60" s="61"/>
      <c r="J60" s="61"/>
      <c r="K60" s="61"/>
      <c r="L60" s="61"/>
      <c r="M60" s="61"/>
      <c r="N60" s="61"/>
      <c r="O60" s="61"/>
      <c r="U60" s="64"/>
    </row>
    <row r="61" spans="1:21" x14ac:dyDescent="0.3">
      <c r="A61" s="61"/>
      <c r="B61" s="86">
        <v>56</v>
      </c>
      <c r="C61" s="71" t="s">
        <v>330</v>
      </c>
      <c r="D61" s="73">
        <f>VLOOKUP(B61,'Data 2'!$A$4:$S$513,$O$2+2)</f>
        <v>1.3</v>
      </c>
      <c r="E61" s="74">
        <f t="shared" si="0"/>
        <v>1.3005599999999999</v>
      </c>
      <c r="F61" s="73">
        <f t="shared" si="1"/>
        <v>489</v>
      </c>
      <c r="G61" s="87" t="str">
        <f t="shared" si="2"/>
        <v>Sunshine North</v>
      </c>
      <c r="H61" s="87">
        <f t="shared" si="3"/>
        <v>6.7</v>
      </c>
      <c r="I61" s="61"/>
      <c r="J61" s="61"/>
      <c r="K61" s="61"/>
      <c r="L61" s="61"/>
      <c r="M61" s="61"/>
      <c r="N61" s="61"/>
      <c r="O61" s="61"/>
      <c r="U61" s="64"/>
    </row>
    <row r="62" spans="1:21" x14ac:dyDescent="0.3">
      <c r="A62" s="61"/>
      <c r="B62" s="86">
        <v>57</v>
      </c>
      <c r="C62" s="71" t="s">
        <v>123</v>
      </c>
      <c r="D62" s="73">
        <f>VLOOKUP(B62,'Data 2'!$A$4:$S$513,$O$2+2)</f>
        <v>1.6</v>
      </c>
      <c r="E62" s="74">
        <f t="shared" si="0"/>
        <v>1.60057</v>
      </c>
      <c r="F62" s="73">
        <f t="shared" si="1"/>
        <v>464</v>
      </c>
      <c r="G62" s="87" t="str">
        <f t="shared" si="2"/>
        <v>Richmond - North</v>
      </c>
      <c r="H62" s="87">
        <f t="shared" si="3"/>
        <v>6.7</v>
      </c>
      <c r="I62" s="61"/>
      <c r="J62" s="61"/>
      <c r="K62" s="61"/>
      <c r="L62" s="61"/>
      <c r="M62" s="61"/>
      <c r="N62" s="61"/>
      <c r="O62" s="61"/>
      <c r="U62" s="64"/>
    </row>
    <row r="63" spans="1:21" x14ac:dyDescent="0.3">
      <c r="A63" s="61"/>
      <c r="B63" s="86">
        <v>58</v>
      </c>
      <c r="C63" s="71" t="s">
        <v>124</v>
      </c>
      <c r="D63" s="73">
        <f>VLOOKUP(B63,'Data 2'!$A$4:$S$513,$O$2+2)</f>
        <v>1.8</v>
      </c>
      <c r="E63" s="74">
        <f t="shared" si="0"/>
        <v>1.8005800000000001</v>
      </c>
      <c r="F63" s="73">
        <f t="shared" si="1"/>
        <v>451</v>
      </c>
      <c r="G63" s="87" t="str">
        <f t="shared" si="2"/>
        <v>Ardeer - Albion</v>
      </c>
      <c r="H63" s="87">
        <f t="shared" si="3"/>
        <v>6.7</v>
      </c>
      <c r="I63" s="61"/>
      <c r="J63" s="61"/>
      <c r="K63" s="61"/>
      <c r="L63" s="61"/>
      <c r="M63" s="61"/>
      <c r="N63" s="61"/>
      <c r="O63" s="61"/>
      <c r="U63" s="64"/>
    </row>
    <row r="64" spans="1:21" x14ac:dyDescent="0.3">
      <c r="A64" s="61"/>
      <c r="B64" s="86">
        <v>59</v>
      </c>
      <c r="C64" s="71" t="s">
        <v>125</v>
      </c>
      <c r="D64" s="73">
        <f>VLOOKUP(B64,'Data 2'!$A$4:$S$513,$O$2+2)</f>
        <v>14.9</v>
      </c>
      <c r="E64" s="74">
        <f t="shared" si="0"/>
        <v>14.900590000000001</v>
      </c>
      <c r="F64" s="73">
        <f t="shared" si="1"/>
        <v>4</v>
      </c>
      <c r="G64" s="87" t="str">
        <f t="shared" si="2"/>
        <v>Craigieburn - South</v>
      </c>
      <c r="H64" s="87">
        <f t="shared" si="3"/>
        <v>6.6</v>
      </c>
      <c r="I64" s="61"/>
      <c r="J64" s="61"/>
      <c r="K64" s="61"/>
      <c r="L64" s="61"/>
      <c r="M64" s="61"/>
      <c r="N64" s="61"/>
      <c r="O64" s="61"/>
      <c r="U64" s="64"/>
    </row>
    <row r="65" spans="1:21" x14ac:dyDescent="0.3">
      <c r="A65" s="61"/>
      <c r="B65" s="86">
        <v>60</v>
      </c>
      <c r="C65" s="71" t="s">
        <v>487</v>
      </c>
      <c r="D65" s="73">
        <f>VLOOKUP(B65,'Data 2'!$A$4:$S$513,$O$2+2)</f>
        <v>6.5</v>
      </c>
      <c r="E65" s="74">
        <f t="shared" si="0"/>
        <v>6.5006000000000004</v>
      </c>
      <c r="F65" s="73">
        <f t="shared" si="1"/>
        <v>64</v>
      </c>
      <c r="G65" s="87" t="str">
        <f t="shared" si="2"/>
        <v>Avoca</v>
      </c>
      <c r="H65" s="87">
        <f t="shared" si="3"/>
        <v>6.6</v>
      </c>
      <c r="I65" s="61"/>
      <c r="J65" s="61"/>
      <c r="K65" s="61"/>
      <c r="L65" s="61"/>
      <c r="M65" s="61"/>
      <c r="N65" s="61"/>
      <c r="O65" s="61"/>
      <c r="U65" s="64"/>
    </row>
    <row r="66" spans="1:21" x14ac:dyDescent="0.3">
      <c r="A66" s="61"/>
      <c r="B66" s="86">
        <v>61</v>
      </c>
      <c r="C66" s="71" t="s">
        <v>488</v>
      </c>
      <c r="D66" s="73">
        <f>VLOOKUP(B66,'Data 2'!$A$4:$S$513,$O$2+2)</f>
        <v>5.6</v>
      </c>
      <c r="E66" s="74">
        <f t="shared" si="0"/>
        <v>5.6006099999999996</v>
      </c>
      <c r="F66" s="73">
        <f t="shared" si="1"/>
        <v>92</v>
      </c>
      <c r="G66" s="87" t="str">
        <f t="shared" si="2"/>
        <v>Reservoir - North West</v>
      </c>
      <c r="H66" s="87">
        <f t="shared" si="3"/>
        <v>6.5</v>
      </c>
      <c r="I66" s="61"/>
      <c r="J66" s="61"/>
      <c r="K66" s="61"/>
      <c r="L66" s="61"/>
      <c r="M66" s="61"/>
      <c r="N66" s="61"/>
      <c r="O66" s="61"/>
      <c r="U66" s="64"/>
    </row>
    <row r="67" spans="1:21" x14ac:dyDescent="0.3">
      <c r="A67" s="61"/>
      <c r="B67" s="86">
        <v>62</v>
      </c>
      <c r="C67" s="71" t="s">
        <v>489</v>
      </c>
      <c r="D67" s="73">
        <f>VLOOKUP(B67,'Data 2'!$A$4:$S$513,$O$2+2)</f>
        <v>4.9000000000000004</v>
      </c>
      <c r="E67" s="74">
        <f t="shared" si="0"/>
        <v>4.90062</v>
      </c>
      <c r="F67" s="73">
        <f t="shared" si="1"/>
        <v>131</v>
      </c>
      <c r="G67" s="87" t="str">
        <f t="shared" si="2"/>
        <v>Noble Park - West</v>
      </c>
      <c r="H67" s="87">
        <f t="shared" si="3"/>
        <v>6.5</v>
      </c>
      <c r="I67" s="61"/>
      <c r="J67" s="61"/>
      <c r="K67" s="61"/>
      <c r="L67" s="61"/>
      <c r="M67" s="61"/>
      <c r="N67" s="61"/>
      <c r="O67" s="61"/>
      <c r="U67" s="64"/>
    </row>
    <row r="68" spans="1:21" x14ac:dyDescent="0.3">
      <c r="A68" s="61"/>
      <c r="B68" s="86">
        <v>63</v>
      </c>
      <c r="C68" s="71" t="s">
        <v>126</v>
      </c>
      <c r="D68" s="73">
        <f>VLOOKUP(B68,'Data 2'!$A$4:$S$513,$O$2+2)</f>
        <v>4.8</v>
      </c>
      <c r="E68" s="74">
        <f t="shared" si="0"/>
        <v>4.80063</v>
      </c>
      <c r="F68" s="73">
        <f t="shared" si="1"/>
        <v>137</v>
      </c>
      <c r="G68" s="87" t="str">
        <f t="shared" si="2"/>
        <v>Burwood (Vic.)</v>
      </c>
      <c r="H68" s="87">
        <f t="shared" si="3"/>
        <v>6.5</v>
      </c>
      <c r="I68" s="61"/>
      <c r="J68" s="61"/>
      <c r="K68" s="61"/>
      <c r="L68" s="61"/>
      <c r="M68" s="61"/>
      <c r="N68" s="61"/>
      <c r="O68" s="61"/>
      <c r="U68" s="64"/>
    </row>
    <row r="69" spans="1:21" x14ac:dyDescent="0.3">
      <c r="A69" s="61"/>
      <c r="B69" s="86">
        <v>64</v>
      </c>
      <c r="C69" s="71" t="s">
        <v>127</v>
      </c>
      <c r="D69" s="73">
        <f>VLOOKUP(B69,'Data 2'!$A$4:$S$513,$O$2+2)</f>
        <v>5.8</v>
      </c>
      <c r="E69" s="74">
        <f t="shared" si="0"/>
        <v>5.8006399999999996</v>
      </c>
      <c r="F69" s="73">
        <f t="shared" si="1"/>
        <v>84</v>
      </c>
      <c r="G69" s="87" t="str">
        <f t="shared" si="2"/>
        <v>Brookfield</v>
      </c>
      <c r="H69" s="87">
        <f t="shared" si="3"/>
        <v>6.5</v>
      </c>
      <c r="I69" s="61"/>
      <c r="J69" s="61"/>
      <c r="K69" s="61"/>
      <c r="L69" s="61"/>
      <c r="M69" s="61"/>
      <c r="N69" s="61"/>
      <c r="O69" s="61"/>
      <c r="U69" s="64"/>
    </row>
    <row r="70" spans="1:21" x14ac:dyDescent="0.3">
      <c r="A70" s="61"/>
      <c r="B70" s="86">
        <v>65</v>
      </c>
      <c r="C70" s="71" t="s">
        <v>331</v>
      </c>
      <c r="D70" s="73">
        <f>VLOOKUP(B70,'Data 2'!$A$4:$S$513,$O$2+2)</f>
        <v>3.3</v>
      </c>
      <c r="E70" s="74">
        <f t="shared" si="0"/>
        <v>3.3006499999999996</v>
      </c>
      <c r="F70" s="73">
        <f t="shared" si="1"/>
        <v>263</v>
      </c>
      <c r="G70" s="87" t="str">
        <f t="shared" si="2"/>
        <v>Ferntree Gully - North</v>
      </c>
      <c r="H70" s="87">
        <f t="shared" si="3"/>
        <v>6.3</v>
      </c>
      <c r="I70" s="61"/>
      <c r="J70" s="61"/>
      <c r="K70" s="61"/>
      <c r="L70" s="61"/>
      <c r="M70" s="61"/>
      <c r="N70" s="61"/>
      <c r="O70" s="61"/>
      <c r="U70" s="64"/>
    </row>
    <row r="71" spans="1:21" x14ac:dyDescent="0.3">
      <c r="A71" s="61"/>
      <c r="B71" s="86">
        <v>66</v>
      </c>
      <c r="C71" s="71" t="s">
        <v>128</v>
      </c>
      <c r="D71" s="73">
        <f>VLOOKUP(B71,'Data 2'!$A$4:$S$513,$O$2+2)</f>
        <v>5</v>
      </c>
      <c r="E71" s="74">
        <f t="shared" ref="E71:E134" si="4">D71+0.00001*B71</f>
        <v>5.0006599999999999</v>
      </c>
      <c r="F71" s="73">
        <f t="shared" ref="F71:F134" si="5">RANK(E71,E$6:E$515)</f>
        <v>126</v>
      </c>
      <c r="G71" s="87" t="str">
        <f t="shared" ref="G71:G134" si="6">VLOOKUP(MATCH(B71,F$6:F$515,0),B$6:F$515,2)</f>
        <v>Box Hill</v>
      </c>
      <c r="H71" s="87">
        <f t="shared" ref="H71:H134" si="7">VLOOKUP(MATCH(B71,F$6:F$515,0),B$6:F$515,3)</f>
        <v>6.3</v>
      </c>
      <c r="I71" s="61"/>
      <c r="J71" s="61"/>
      <c r="K71" s="61"/>
      <c r="L71" s="61"/>
      <c r="M71" s="61"/>
      <c r="N71" s="61"/>
      <c r="O71" s="61"/>
      <c r="U71" s="64"/>
    </row>
    <row r="72" spans="1:21" x14ac:dyDescent="0.3">
      <c r="A72" s="61"/>
      <c r="B72" s="86">
        <v>67</v>
      </c>
      <c r="C72" s="71" t="s">
        <v>332</v>
      </c>
      <c r="D72" s="73">
        <f>VLOOKUP(B72,'Data 2'!$A$4:$S$513,$O$2+2)</f>
        <v>2.9</v>
      </c>
      <c r="E72" s="74">
        <f t="shared" si="4"/>
        <v>2.9006699999999999</v>
      </c>
      <c r="F72" s="73">
        <f t="shared" si="5"/>
        <v>315</v>
      </c>
      <c r="G72" s="87" t="str">
        <f t="shared" si="6"/>
        <v>Yarra Valley</v>
      </c>
      <c r="H72" s="87">
        <f t="shared" si="7"/>
        <v>6.2</v>
      </c>
      <c r="I72" s="61"/>
      <c r="J72" s="61"/>
      <c r="K72" s="61"/>
      <c r="L72" s="61"/>
      <c r="M72" s="61"/>
      <c r="N72" s="61"/>
      <c r="O72" s="61"/>
      <c r="U72" s="64"/>
    </row>
    <row r="73" spans="1:21" x14ac:dyDescent="0.3">
      <c r="A73" s="61"/>
      <c r="B73" s="86">
        <v>68</v>
      </c>
      <c r="C73" s="71" t="s">
        <v>129</v>
      </c>
      <c r="D73" s="73">
        <f>VLOOKUP(B73,'Data 2'!$A$4:$S$513,$O$2+2)</f>
        <v>4.0999999999999996</v>
      </c>
      <c r="E73" s="74">
        <f t="shared" si="4"/>
        <v>4.1006799999999997</v>
      </c>
      <c r="F73" s="73">
        <f t="shared" si="5"/>
        <v>192</v>
      </c>
      <c r="G73" s="87" t="str">
        <f t="shared" si="6"/>
        <v>St Kilda - Central</v>
      </c>
      <c r="H73" s="87">
        <f t="shared" si="7"/>
        <v>6.2</v>
      </c>
      <c r="I73" s="61"/>
      <c r="J73" s="61"/>
      <c r="K73" s="61"/>
      <c r="L73" s="61"/>
      <c r="M73" s="61"/>
      <c r="N73" s="61"/>
      <c r="O73" s="61"/>
      <c r="U73" s="64"/>
    </row>
    <row r="74" spans="1:21" x14ac:dyDescent="0.3">
      <c r="A74" s="61"/>
      <c r="B74" s="86">
        <v>69</v>
      </c>
      <c r="C74" s="71" t="s">
        <v>130</v>
      </c>
      <c r="D74" s="73">
        <f>VLOOKUP(B74,'Data 2'!$A$4:$S$513,$O$2+2)</f>
        <v>3.4</v>
      </c>
      <c r="E74" s="74">
        <f t="shared" si="4"/>
        <v>3.40069</v>
      </c>
      <c r="F74" s="73">
        <f t="shared" si="5"/>
        <v>250</v>
      </c>
      <c r="G74" s="87" t="str">
        <f t="shared" si="6"/>
        <v>Preston - East</v>
      </c>
      <c r="H74" s="87">
        <f t="shared" si="7"/>
        <v>6.2</v>
      </c>
      <c r="I74" s="61"/>
      <c r="J74" s="61"/>
      <c r="K74" s="61"/>
      <c r="L74" s="61"/>
      <c r="M74" s="61"/>
      <c r="N74" s="61"/>
      <c r="O74" s="61"/>
      <c r="U74" s="64"/>
    </row>
    <row r="75" spans="1:21" x14ac:dyDescent="0.3">
      <c r="A75" s="61"/>
      <c r="B75" s="86">
        <v>70</v>
      </c>
      <c r="C75" s="71" t="s">
        <v>131</v>
      </c>
      <c r="D75" s="73">
        <f>VLOOKUP(B75,'Data 2'!$A$4:$S$513,$O$2+2)</f>
        <v>4.3</v>
      </c>
      <c r="E75" s="74">
        <f t="shared" si="4"/>
        <v>4.3007</v>
      </c>
      <c r="F75" s="73">
        <f t="shared" si="5"/>
        <v>169</v>
      </c>
      <c r="G75" s="87" t="str">
        <f t="shared" si="6"/>
        <v>Mildura - North</v>
      </c>
      <c r="H75" s="87">
        <f t="shared" si="7"/>
        <v>6.2</v>
      </c>
      <c r="I75" s="61"/>
      <c r="J75" s="61"/>
      <c r="K75" s="61"/>
      <c r="L75" s="61"/>
      <c r="M75" s="61"/>
      <c r="N75" s="61"/>
      <c r="O75" s="61"/>
      <c r="U75" s="64"/>
    </row>
    <row r="76" spans="1:21" x14ac:dyDescent="0.3">
      <c r="A76" s="61"/>
      <c r="B76" s="86">
        <v>71</v>
      </c>
      <c r="C76" s="71" t="s">
        <v>333</v>
      </c>
      <c r="D76" s="73">
        <f>VLOOKUP(B76,'Data 2'!$A$4:$S$513,$O$2+2)</f>
        <v>2.5</v>
      </c>
      <c r="E76" s="74">
        <f t="shared" si="4"/>
        <v>2.5007100000000002</v>
      </c>
      <c r="F76" s="73">
        <f t="shared" si="5"/>
        <v>368</v>
      </c>
      <c r="G76" s="87" t="str">
        <f t="shared" si="6"/>
        <v>Epping - East</v>
      </c>
      <c r="H76" s="87">
        <f t="shared" si="7"/>
        <v>6.2</v>
      </c>
      <c r="I76" s="61"/>
      <c r="J76" s="61"/>
      <c r="K76" s="61"/>
      <c r="L76" s="61"/>
      <c r="M76" s="61"/>
      <c r="N76" s="61"/>
      <c r="O76" s="61"/>
      <c r="U76" s="64"/>
    </row>
    <row r="77" spans="1:21" x14ac:dyDescent="0.3">
      <c r="A77" s="61"/>
      <c r="B77" s="86">
        <v>72</v>
      </c>
      <c r="C77" s="71" t="s">
        <v>132</v>
      </c>
      <c r="D77" s="73">
        <f>VLOOKUP(B77,'Data 2'!$A$4:$S$513,$O$2+2)</f>
        <v>2.7</v>
      </c>
      <c r="E77" s="74">
        <f t="shared" si="4"/>
        <v>2.70072</v>
      </c>
      <c r="F77" s="73">
        <f t="shared" si="5"/>
        <v>339</v>
      </c>
      <c r="G77" s="87" t="str">
        <f t="shared" si="6"/>
        <v>Fawkner</v>
      </c>
      <c r="H77" s="87">
        <f t="shared" si="7"/>
        <v>6.1</v>
      </c>
      <c r="I77" s="61"/>
      <c r="J77" s="61"/>
      <c r="K77" s="61"/>
      <c r="L77" s="61"/>
      <c r="M77" s="61"/>
      <c r="N77" s="61"/>
      <c r="O77" s="61"/>
    </row>
    <row r="78" spans="1:21" x14ac:dyDescent="0.3">
      <c r="A78" s="61"/>
      <c r="B78" s="86">
        <v>73</v>
      </c>
      <c r="C78" s="71" t="s">
        <v>490</v>
      </c>
      <c r="D78" s="73">
        <f>VLOOKUP(B78,'Data 2'!$A$4:$S$513,$O$2+2)</f>
        <v>4.4000000000000004</v>
      </c>
      <c r="E78" s="74">
        <f t="shared" si="4"/>
        <v>4.4007300000000003</v>
      </c>
      <c r="F78" s="73">
        <f t="shared" si="5"/>
        <v>163</v>
      </c>
      <c r="G78" s="87" t="str">
        <f t="shared" si="6"/>
        <v>Craigieburn - North West</v>
      </c>
      <c r="H78" s="87">
        <f t="shared" si="7"/>
        <v>6.1</v>
      </c>
      <c r="I78" s="61"/>
      <c r="J78" s="61"/>
      <c r="K78" s="61"/>
      <c r="L78" s="61"/>
      <c r="M78" s="61"/>
      <c r="N78" s="61"/>
      <c r="O78" s="61"/>
    </row>
    <row r="79" spans="1:21" x14ac:dyDescent="0.3">
      <c r="A79" s="61"/>
      <c r="B79" s="86">
        <v>74</v>
      </c>
      <c r="C79" s="71" t="s">
        <v>491</v>
      </c>
      <c r="D79" s="73">
        <f>VLOOKUP(B79,'Data 2'!$A$4:$S$513,$O$2+2)</f>
        <v>3.5</v>
      </c>
      <c r="E79" s="74">
        <f t="shared" si="4"/>
        <v>3.50074</v>
      </c>
      <c r="F79" s="73">
        <f t="shared" si="5"/>
        <v>245</v>
      </c>
      <c r="G79" s="87" t="str">
        <f t="shared" si="6"/>
        <v>Tullamarine</v>
      </c>
      <c r="H79" s="87">
        <f t="shared" si="7"/>
        <v>6</v>
      </c>
      <c r="I79" s="61"/>
      <c r="J79" s="61"/>
      <c r="K79" s="61"/>
      <c r="L79" s="61"/>
      <c r="M79" s="61"/>
      <c r="N79" s="61"/>
      <c r="O79" s="61"/>
    </row>
    <row r="80" spans="1:21" x14ac:dyDescent="0.3">
      <c r="A80" s="61"/>
      <c r="B80" s="86">
        <v>75</v>
      </c>
      <c r="C80" s="71" t="s">
        <v>492</v>
      </c>
      <c r="D80" s="73">
        <f>VLOOKUP(B80,'Data 2'!$A$4:$S$513,$O$2+2)</f>
        <v>6.5</v>
      </c>
      <c r="E80" s="74">
        <f t="shared" si="4"/>
        <v>6.50075</v>
      </c>
      <c r="F80" s="73">
        <f t="shared" si="5"/>
        <v>63</v>
      </c>
      <c r="G80" s="87" t="str">
        <f t="shared" si="6"/>
        <v>Narre Warren - South West</v>
      </c>
      <c r="H80" s="87">
        <f t="shared" si="7"/>
        <v>6</v>
      </c>
      <c r="I80" s="61"/>
      <c r="J80" s="61"/>
      <c r="K80" s="61"/>
      <c r="L80" s="61"/>
      <c r="M80" s="61"/>
      <c r="N80" s="61"/>
      <c r="O80" s="61"/>
    </row>
    <row r="81" spans="1:15" x14ac:dyDescent="0.3">
      <c r="A81" s="61"/>
      <c r="B81" s="86">
        <v>76</v>
      </c>
      <c r="C81" s="71" t="s">
        <v>133</v>
      </c>
      <c r="D81" s="73">
        <f>VLOOKUP(B81,'Data 2'!$A$4:$S$513,$O$2+2)</f>
        <v>4.5999999999999996</v>
      </c>
      <c r="E81" s="74">
        <f t="shared" si="4"/>
        <v>4.6007599999999993</v>
      </c>
      <c r="F81" s="73">
        <f t="shared" si="5"/>
        <v>151</v>
      </c>
      <c r="G81" s="87" t="str">
        <f t="shared" si="6"/>
        <v>Gladstone Park - Westmeadows</v>
      </c>
      <c r="H81" s="87">
        <f t="shared" si="7"/>
        <v>6</v>
      </c>
      <c r="I81" s="61"/>
      <c r="J81" s="61"/>
      <c r="K81" s="61"/>
      <c r="L81" s="61"/>
      <c r="M81" s="61"/>
      <c r="N81" s="61"/>
      <c r="O81" s="61"/>
    </row>
    <row r="82" spans="1:15" x14ac:dyDescent="0.3">
      <c r="A82" s="61"/>
      <c r="B82" s="86">
        <v>77</v>
      </c>
      <c r="C82" s="71" t="s">
        <v>134</v>
      </c>
      <c r="D82" s="73">
        <f>VLOOKUP(B82,'Data 2'!$A$4:$S$513,$O$2+2)</f>
        <v>4.0999999999999996</v>
      </c>
      <c r="E82" s="74">
        <f t="shared" si="4"/>
        <v>4.1007699999999998</v>
      </c>
      <c r="F82" s="73">
        <f t="shared" si="5"/>
        <v>191</v>
      </c>
      <c r="G82" s="87" t="str">
        <f t="shared" si="6"/>
        <v>Werribee - South</v>
      </c>
      <c r="H82" s="87">
        <f t="shared" si="7"/>
        <v>5.9</v>
      </c>
      <c r="I82" s="61"/>
      <c r="J82" s="61"/>
      <c r="K82" s="61"/>
      <c r="L82" s="61"/>
      <c r="M82" s="61"/>
      <c r="N82" s="61"/>
      <c r="O82" s="61"/>
    </row>
    <row r="83" spans="1:15" x14ac:dyDescent="0.3">
      <c r="A83" s="61"/>
      <c r="B83" s="86">
        <v>78</v>
      </c>
      <c r="C83" s="71" t="s">
        <v>334</v>
      </c>
      <c r="D83" s="73">
        <f>VLOOKUP(B83,'Data 2'!$A$4:$S$513,$O$2+2)</f>
        <v>4.7</v>
      </c>
      <c r="E83" s="74">
        <f t="shared" si="4"/>
        <v>4.70078</v>
      </c>
      <c r="F83" s="73">
        <f t="shared" si="5"/>
        <v>145</v>
      </c>
      <c r="G83" s="87" t="str">
        <f t="shared" si="6"/>
        <v>Upper Yarra Valley</v>
      </c>
      <c r="H83" s="87">
        <f t="shared" si="7"/>
        <v>5.9</v>
      </c>
      <c r="I83" s="61"/>
      <c r="J83" s="61"/>
      <c r="K83" s="61"/>
      <c r="L83" s="61"/>
      <c r="M83" s="61"/>
      <c r="N83" s="61"/>
      <c r="O83" s="61"/>
    </row>
    <row r="84" spans="1:15" x14ac:dyDescent="0.3">
      <c r="A84" s="61"/>
      <c r="B84" s="86">
        <v>79</v>
      </c>
      <c r="C84" s="71" t="s">
        <v>135</v>
      </c>
      <c r="D84" s="73">
        <f>VLOOKUP(B84,'Data 2'!$A$4:$S$513,$O$2+2)</f>
        <v>2.2999999999999998</v>
      </c>
      <c r="E84" s="74">
        <f t="shared" si="4"/>
        <v>2.3007899999999997</v>
      </c>
      <c r="F84" s="73">
        <f t="shared" si="5"/>
        <v>400</v>
      </c>
      <c r="G84" s="87" t="str">
        <f t="shared" si="6"/>
        <v>Glenroy - East</v>
      </c>
      <c r="H84" s="87">
        <f t="shared" si="7"/>
        <v>5.9</v>
      </c>
      <c r="I84" s="61"/>
      <c r="J84" s="61"/>
      <c r="K84" s="61"/>
      <c r="L84" s="61"/>
      <c r="M84" s="61"/>
      <c r="N84" s="61"/>
      <c r="O84" s="61"/>
    </row>
    <row r="85" spans="1:15" x14ac:dyDescent="0.3">
      <c r="A85" s="61"/>
      <c r="B85" s="86">
        <v>80</v>
      </c>
      <c r="C85" s="88" t="s">
        <v>136</v>
      </c>
      <c r="D85" s="73">
        <f>VLOOKUP(B85,'Data 2'!$A$4:$S$513,$O$2+2)</f>
        <v>15.9</v>
      </c>
      <c r="E85" s="74">
        <f t="shared" si="4"/>
        <v>15.9008</v>
      </c>
      <c r="F85" s="73">
        <f t="shared" si="5"/>
        <v>3</v>
      </c>
      <c r="G85" s="87" t="str">
        <f t="shared" si="6"/>
        <v>Braybrook</v>
      </c>
      <c r="H85" s="87">
        <f t="shared" si="7"/>
        <v>5.9</v>
      </c>
      <c r="I85" s="61"/>
      <c r="J85" s="61"/>
      <c r="K85" s="61"/>
      <c r="L85" s="61"/>
      <c r="M85" s="61"/>
      <c r="N85" s="61"/>
      <c r="O85" s="61"/>
    </row>
    <row r="86" spans="1:15" x14ac:dyDescent="0.3">
      <c r="A86" s="61"/>
      <c r="B86" s="86">
        <v>81</v>
      </c>
      <c r="C86" s="88" t="s">
        <v>335</v>
      </c>
      <c r="D86" s="73">
        <f>VLOOKUP(B86,'Data 2'!$A$4:$S$513,$O$2+2)</f>
        <v>1.8</v>
      </c>
      <c r="E86" s="74">
        <f t="shared" si="4"/>
        <v>1.80081</v>
      </c>
      <c r="F86" s="73">
        <f t="shared" si="5"/>
        <v>450</v>
      </c>
      <c r="G86" s="87" t="str">
        <f t="shared" si="6"/>
        <v>Bairnsdale</v>
      </c>
      <c r="H86" s="87">
        <f t="shared" si="7"/>
        <v>5.9</v>
      </c>
      <c r="I86" s="61"/>
      <c r="J86" s="61"/>
      <c r="K86" s="61"/>
      <c r="L86" s="61"/>
      <c r="M86" s="61"/>
      <c r="N86" s="61"/>
      <c r="O86" s="61"/>
    </row>
    <row r="87" spans="1:15" x14ac:dyDescent="0.3">
      <c r="A87" s="61"/>
      <c r="B87" s="86">
        <v>82</v>
      </c>
      <c r="C87" s="88" t="s">
        <v>493</v>
      </c>
      <c r="D87" s="73">
        <f>VLOOKUP(B87,'Data 2'!$A$4:$S$513,$O$2+2)</f>
        <v>4.5999999999999996</v>
      </c>
      <c r="E87" s="74">
        <f t="shared" si="4"/>
        <v>4.6008199999999997</v>
      </c>
      <c r="F87" s="73">
        <f t="shared" si="5"/>
        <v>150</v>
      </c>
      <c r="G87" s="87" t="str">
        <f t="shared" si="6"/>
        <v>Frankston</v>
      </c>
      <c r="H87" s="87">
        <f t="shared" si="7"/>
        <v>5.8</v>
      </c>
      <c r="I87" s="61"/>
      <c r="J87" s="61"/>
      <c r="K87" s="61"/>
      <c r="L87" s="61"/>
      <c r="M87" s="61"/>
      <c r="N87" s="61"/>
      <c r="O87" s="61"/>
    </row>
    <row r="88" spans="1:15" x14ac:dyDescent="0.3">
      <c r="A88" s="61"/>
      <c r="B88" s="86">
        <v>83</v>
      </c>
      <c r="C88" s="88" t="s">
        <v>137</v>
      </c>
      <c r="D88" s="73">
        <f>VLOOKUP(B88,'Data 2'!$A$4:$S$513,$O$2+2)</f>
        <v>7.3</v>
      </c>
      <c r="E88" s="74">
        <f t="shared" si="4"/>
        <v>7.3008299999999995</v>
      </c>
      <c r="F88" s="73">
        <f t="shared" si="5"/>
        <v>43</v>
      </c>
      <c r="G88" s="87" t="str">
        <f t="shared" si="6"/>
        <v>Cranbourne North - West</v>
      </c>
      <c r="H88" s="87">
        <f t="shared" si="7"/>
        <v>5.8</v>
      </c>
      <c r="I88" s="61"/>
      <c r="J88" s="61"/>
      <c r="K88" s="61"/>
      <c r="L88" s="61"/>
      <c r="M88" s="61"/>
      <c r="N88" s="61"/>
      <c r="O88" s="61"/>
    </row>
    <row r="89" spans="1:15" x14ac:dyDescent="0.3">
      <c r="A89" s="61"/>
      <c r="B89" s="86">
        <v>84</v>
      </c>
      <c r="C89" s="88" t="s">
        <v>138</v>
      </c>
      <c r="D89" s="73">
        <f>VLOOKUP(B89,'Data 2'!$A$4:$S$513,$O$2+2)</f>
        <v>4.5</v>
      </c>
      <c r="E89" s="74">
        <f t="shared" si="4"/>
        <v>4.5008400000000002</v>
      </c>
      <c r="F89" s="73">
        <f t="shared" si="5"/>
        <v>157</v>
      </c>
      <c r="G89" s="87" t="str">
        <f t="shared" si="6"/>
        <v>Brunswick West</v>
      </c>
      <c r="H89" s="87">
        <f t="shared" si="7"/>
        <v>5.8</v>
      </c>
      <c r="I89" s="61"/>
      <c r="J89" s="61"/>
      <c r="K89" s="61"/>
      <c r="L89" s="61"/>
      <c r="M89" s="61"/>
      <c r="N89" s="61"/>
      <c r="O89" s="61"/>
    </row>
    <row r="90" spans="1:15" x14ac:dyDescent="0.3">
      <c r="A90" s="61"/>
      <c r="B90" s="86">
        <v>85</v>
      </c>
      <c r="C90" s="88" t="s">
        <v>139</v>
      </c>
      <c r="D90" s="73">
        <f>VLOOKUP(B90,'Data 2'!$A$4:$S$513,$O$2+2)</f>
        <v>3.5</v>
      </c>
      <c r="E90" s="74">
        <f t="shared" si="4"/>
        <v>3.5008499999999998</v>
      </c>
      <c r="F90" s="73">
        <f t="shared" si="5"/>
        <v>244</v>
      </c>
      <c r="G90" s="87" t="str">
        <f t="shared" si="6"/>
        <v>Werribee - West</v>
      </c>
      <c r="H90" s="87">
        <f t="shared" si="7"/>
        <v>5.7</v>
      </c>
      <c r="I90" s="61"/>
      <c r="J90" s="61"/>
      <c r="K90" s="61"/>
      <c r="L90" s="61"/>
      <c r="M90" s="61"/>
      <c r="N90" s="61"/>
      <c r="O90" s="61"/>
    </row>
    <row r="91" spans="1:15" x14ac:dyDescent="0.3">
      <c r="A91" s="61"/>
      <c r="B91" s="86">
        <v>86</v>
      </c>
      <c r="C91" s="88" t="s">
        <v>140</v>
      </c>
      <c r="D91" s="73">
        <f>VLOOKUP(B91,'Data 2'!$A$4:$S$513,$O$2+2)</f>
        <v>3.3</v>
      </c>
      <c r="E91" s="74">
        <f t="shared" si="4"/>
        <v>3.3008599999999997</v>
      </c>
      <c r="F91" s="73">
        <f t="shared" si="5"/>
        <v>262</v>
      </c>
      <c r="G91" s="87" t="str">
        <f t="shared" si="6"/>
        <v>Ringwood</v>
      </c>
      <c r="H91" s="87">
        <f t="shared" si="7"/>
        <v>5.7</v>
      </c>
      <c r="I91" s="61"/>
      <c r="J91" s="61"/>
      <c r="K91" s="61"/>
      <c r="L91" s="61"/>
      <c r="M91" s="61"/>
      <c r="N91" s="61"/>
      <c r="O91" s="61"/>
    </row>
    <row r="92" spans="1:15" x14ac:dyDescent="0.3">
      <c r="A92" s="61"/>
      <c r="B92" s="86">
        <v>87</v>
      </c>
      <c r="C92" s="88" t="s">
        <v>141</v>
      </c>
      <c r="D92" s="73">
        <f>VLOOKUP(B92,'Data 2'!$A$4:$S$513,$O$2+2)</f>
        <v>3.8</v>
      </c>
      <c r="E92" s="74">
        <f t="shared" si="4"/>
        <v>3.8008699999999997</v>
      </c>
      <c r="F92" s="73">
        <f t="shared" si="5"/>
        <v>220</v>
      </c>
      <c r="G92" s="87" t="str">
        <f t="shared" si="6"/>
        <v>Reservoir - North East</v>
      </c>
      <c r="H92" s="87">
        <f t="shared" si="7"/>
        <v>5.7</v>
      </c>
      <c r="I92" s="61"/>
      <c r="J92" s="61"/>
      <c r="K92" s="61"/>
      <c r="L92" s="61"/>
      <c r="M92" s="61"/>
      <c r="N92" s="61"/>
      <c r="O92" s="61"/>
    </row>
    <row r="93" spans="1:15" x14ac:dyDescent="0.3">
      <c r="A93" s="61"/>
      <c r="B93" s="86">
        <v>88</v>
      </c>
      <c r="C93" s="88" t="s">
        <v>142</v>
      </c>
      <c r="D93" s="73">
        <f>VLOOKUP(B93,'Data 2'!$A$4:$S$513,$O$2+2)</f>
        <v>3.6</v>
      </c>
      <c r="E93" s="74">
        <f t="shared" si="4"/>
        <v>3.6008800000000001</v>
      </c>
      <c r="F93" s="73">
        <f t="shared" si="5"/>
        <v>233</v>
      </c>
      <c r="G93" s="87" t="str">
        <f t="shared" si="6"/>
        <v>Orbost</v>
      </c>
      <c r="H93" s="87">
        <f t="shared" si="7"/>
        <v>5.7</v>
      </c>
      <c r="I93" s="61"/>
      <c r="J93" s="61"/>
      <c r="K93" s="61"/>
      <c r="L93" s="61"/>
      <c r="M93" s="61"/>
      <c r="N93" s="61"/>
      <c r="O93" s="61"/>
    </row>
    <row r="94" spans="1:15" x14ac:dyDescent="0.3">
      <c r="A94" s="61"/>
      <c r="B94" s="86">
        <v>89</v>
      </c>
      <c r="C94" s="88" t="s">
        <v>336</v>
      </c>
      <c r="D94" s="73">
        <f>VLOOKUP(B94,'Data 2'!$A$4:$S$513,$O$2+2)</f>
        <v>2.4</v>
      </c>
      <c r="E94" s="74">
        <f t="shared" si="4"/>
        <v>2.40089</v>
      </c>
      <c r="F94" s="73">
        <f t="shared" si="5"/>
        <v>383</v>
      </c>
      <c r="G94" s="87" t="str">
        <f t="shared" si="6"/>
        <v>Noble Park North</v>
      </c>
      <c r="H94" s="87">
        <f t="shared" si="7"/>
        <v>5.7</v>
      </c>
      <c r="I94" s="61"/>
      <c r="J94" s="61"/>
      <c r="K94" s="61"/>
      <c r="L94" s="61"/>
      <c r="M94" s="61"/>
      <c r="N94" s="61"/>
      <c r="O94" s="61"/>
    </row>
    <row r="95" spans="1:15" x14ac:dyDescent="0.3">
      <c r="A95" s="61"/>
      <c r="B95" s="86">
        <v>90</v>
      </c>
      <c r="C95" s="88" t="s">
        <v>494</v>
      </c>
      <c r="D95" s="73">
        <f>VLOOKUP(B95,'Data 2'!$A$4:$S$513,$O$2+2)</f>
        <v>2.2000000000000002</v>
      </c>
      <c r="E95" s="74">
        <f t="shared" si="4"/>
        <v>2.2009000000000003</v>
      </c>
      <c r="F95" s="73">
        <f t="shared" si="5"/>
        <v>413</v>
      </c>
      <c r="G95" s="87" t="str">
        <f t="shared" si="6"/>
        <v>Kensington (Vic.)</v>
      </c>
      <c r="H95" s="87">
        <f t="shared" si="7"/>
        <v>5.7</v>
      </c>
      <c r="I95" s="61"/>
      <c r="J95" s="61"/>
      <c r="K95" s="61"/>
      <c r="L95" s="61"/>
      <c r="M95" s="61"/>
      <c r="N95" s="61"/>
      <c r="O95" s="61"/>
    </row>
    <row r="96" spans="1:15" x14ac:dyDescent="0.3">
      <c r="A96" s="61"/>
      <c r="B96" s="86">
        <v>91</v>
      </c>
      <c r="C96" s="88" t="s">
        <v>143</v>
      </c>
      <c r="D96" s="73">
        <f>VLOOKUP(B96,'Data 2'!$A$4:$S$513,$O$2+2)</f>
        <v>2.8</v>
      </c>
      <c r="E96" s="74">
        <f t="shared" si="4"/>
        <v>2.80091</v>
      </c>
      <c r="F96" s="73">
        <f t="shared" si="5"/>
        <v>328</v>
      </c>
      <c r="G96" s="87" t="str">
        <f t="shared" si="6"/>
        <v>North Geelong - Bell Park</v>
      </c>
      <c r="H96" s="87">
        <f t="shared" si="7"/>
        <v>5.6</v>
      </c>
      <c r="I96" s="61"/>
      <c r="J96" s="61"/>
      <c r="K96" s="61"/>
      <c r="L96" s="61"/>
      <c r="M96" s="61"/>
      <c r="N96" s="61"/>
      <c r="O96" s="61"/>
    </row>
    <row r="97" spans="1:15" x14ac:dyDescent="0.3">
      <c r="A97" s="61"/>
      <c r="B97" s="86">
        <v>92</v>
      </c>
      <c r="C97" s="88" t="s">
        <v>144</v>
      </c>
      <c r="D97" s="73">
        <f>VLOOKUP(B97,'Data 2'!$A$4:$S$513,$O$2+2)</f>
        <v>2.8</v>
      </c>
      <c r="E97" s="74">
        <f t="shared" si="4"/>
        <v>2.8009199999999996</v>
      </c>
      <c r="F97" s="73">
        <f t="shared" si="5"/>
        <v>327</v>
      </c>
      <c r="G97" s="87" t="str">
        <f t="shared" si="6"/>
        <v>Brunswick - North</v>
      </c>
      <c r="H97" s="87">
        <f t="shared" si="7"/>
        <v>5.6</v>
      </c>
      <c r="I97" s="61"/>
      <c r="J97" s="61"/>
      <c r="K97" s="61"/>
      <c r="L97" s="61"/>
      <c r="M97" s="61"/>
      <c r="N97" s="61"/>
      <c r="O97" s="61"/>
    </row>
    <row r="98" spans="1:15" x14ac:dyDescent="0.3">
      <c r="A98" s="61"/>
      <c r="B98" s="86">
        <v>93</v>
      </c>
      <c r="C98" s="88" t="s">
        <v>495</v>
      </c>
      <c r="D98" s="73">
        <f>VLOOKUP(B98,'Data 2'!$A$4:$S$513,$O$2+2)</f>
        <v>2.1</v>
      </c>
      <c r="E98" s="74">
        <f t="shared" si="4"/>
        <v>2.10093</v>
      </c>
      <c r="F98" s="73">
        <f t="shared" si="5"/>
        <v>424</v>
      </c>
      <c r="G98" s="87" t="str">
        <f t="shared" si="6"/>
        <v>Boronia</v>
      </c>
      <c r="H98" s="87">
        <f t="shared" si="7"/>
        <v>5.6</v>
      </c>
      <c r="I98" s="61"/>
      <c r="J98" s="61"/>
      <c r="K98" s="61"/>
      <c r="L98" s="61"/>
      <c r="M98" s="61"/>
      <c r="N98" s="61"/>
      <c r="O98" s="61"/>
    </row>
    <row r="99" spans="1:15" x14ac:dyDescent="0.3">
      <c r="A99" s="61"/>
      <c r="B99" s="86">
        <v>94</v>
      </c>
      <c r="C99" s="88" t="s">
        <v>145</v>
      </c>
      <c r="D99" s="73">
        <f>VLOOKUP(B99,'Data 2'!$A$4:$S$513,$O$2+2)</f>
        <v>4.9000000000000004</v>
      </c>
      <c r="E99" s="74">
        <f t="shared" si="4"/>
        <v>4.9009400000000003</v>
      </c>
      <c r="F99" s="73">
        <f t="shared" si="5"/>
        <v>130</v>
      </c>
      <c r="G99" s="87" t="str">
        <f t="shared" si="6"/>
        <v>Bayswater</v>
      </c>
      <c r="H99" s="87">
        <f t="shared" si="7"/>
        <v>5.6</v>
      </c>
      <c r="I99" s="61"/>
      <c r="J99" s="61"/>
      <c r="K99" s="61"/>
      <c r="L99" s="61"/>
      <c r="M99" s="61"/>
      <c r="N99" s="61"/>
      <c r="O99" s="61"/>
    </row>
    <row r="100" spans="1:15" x14ac:dyDescent="0.3">
      <c r="A100" s="61"/>
      <c r="B100" s="86">
        <v>95</v>
      </c>
      <c r="C100" s="88" t="s">
        <v>146</v>
      </c>
      <c r="D100" s="73">
        <f>VLOOKUP(B100,'Data 2'!$A$4:$S$513,$O$2+2)</f>
        <v>4.5999999999999996</v>
      </c>
      <c r="E100" s="74">
        <f t="shared" si="4"/>
        <v>4.6009499999999992</v>
      </c>
      <c r="F100" s="73">
        <f t="shared" si="5"/>
        <v>149</v>
      </c>
      <c r="G100" s="87" t="str">
        <f t="shared" si="6"/>
        <v>Traralgon - East</v>
      </c>
      <c r="H100" s="87">
        <f t="shared" si="7"/>
        <v>5.5</v>
      </c>
      <c r="I100" s="61"/>
      <c r="J100" s="61"/>
      <c r="K100" s="61"/>
      <c r="L100" s="61"/>
      <c r="M100" s="61"/>
      <c r="N100" s="61"/>
      <c r="O100" s="61"/>
    </row>
    <row r="101" spans="1:15" x14ac:dyDescent="0.3">
      <c r="A101" s="61"/>
      <c r="B101" s="86">
        <v>96</v>
      </c>
      <c r="C101" s="88" t="s">
        <v>337</v>
      </c>
      <c r="D101" s="73">
        <f>VLOOKUP(B101,'Data 2'!$A$4:$S$513,$O$2+2)</f>
        <v>3.4</v>
      </c>
      <c r="E101" s="74">
        <f t="shared" si="4"/>
        <v>3.40096</v>
      </c>
      <c r="F101" s="73">
        <f t="shared" si="5"/>
        <v>249</v>
      </c>
      <c r="G101" s="87" t="str">
        <f t="shared" si="6"/>
        <v>Bendigo</v>
      </c>
      <c r="H101" s="87">
        <f t="shared" si="7"/>
        <v>5.5</v>
      </c>
      <c r="I101" s="61"/>
      <c r="J101" s="61"/>
      <c r="K101" s="61"/>
      <c r="L101" s="61"/>
      <c r="M101" s="61"/>
      <c r="N101" s="61"/>
      <c r="O101" s="61"/>
    </row>
    <row r="102" spans="1:15" x14ac:dyDescent="0.3">
      <c r="A102" s="61"/>
      <c r="B102" s="86">
        <v>97</v>
      </c>
      <c r="C102" s="88" t="s">
        <v>147</v>
      </c>
      <c r="D102" s="73">
        <f>VLOOKUP(B102,'Data 2'!$A$4:$S$513,$O$2+2)</f>
        <v>3.2</v>
      </c>
      <c r="E102" s="74">
        <f t="shared" si="4"/>
        <v>3.2009700000000003</v>
      </c>
      <c r="F102" s="73">
        <f t="shared" si="5"/>
        <v>272</v>
      </c>
      <c r="G102" s="87" t="str">
        <f t="shared" si="6"/>
        <v>Ballarat East - Warrenheip</v>
      </c>
      <c r="H102" s="87">
        <f t="shared" si="7"/>
        <v>5.5</v>
      </c>
      <c r="I102" s="61"/>
      <c r="J102" s="61"/>
      <c r="K102" s="61"/>
      <c r="L102" s="61"/>
      <c r="M102" s="61"/>
      <c r="N102" s="61"/>
      <c r="O102" s="61"/>
    </row>
    <row r="103" spans="1:15" x14ac:dyDescent="0.3">
      <c r="A103" s="61"/>
      <c r="B103" s="86">
        <v>98</v>
      </c>
      <c r="C103" s="88" t="s">
        <v>338</v>
      </c>
      <c r="D103" s="73">
        <f>VLOOKUP(B103,'Data 2'!$A$4:$S$513,$O$2+2)</f>
        <v>4.3</v>
      </c>
      <c r="E103" s="74">
        <f t="shared" si="4"/>
        <v>4.30098</v>
      </c>
      <c r="F103" s="73">
        <f t="shared" si="5"/>
        <v>168</v>
      </c>
      <c r="G103" s="87" t="str">
        <f t="shared" si="6"/>
        <v>Thornbury</v>
      </c>
      <c r="H103" s="87">
        <f t="shared" si="7"/>
        <v>5.4</v>
      </c>
      <c r="I103" s="61"/>
      <c r="J103" s="61"/>
      <c r="K103" s="61"/>
      <c r="L103" s="61"/>
      <c r="M103" s="61"/>
      <c r="N103" s="61"/>
      <c r="O103" s="61"/>
    </row>
    <row r="104" spans="1:15" x14ac:dyDescent="0.3">
      <c r="A104" s="61"/>
      <c r="B104" s="86">
        <v>99</v>
      </c>
      <c r="C104" s="88" t="s">
        <v>148</v>
      </c>
      <c r="D104" s="73">
        <f>VLOOKUP(B104,'Data 2'!$A$4:$S$513,$O$2+2)</f>
        <v>2.8</v>
      </c>
      <c r="E104" s="74">
        <f t="shared" si="4"/>
        <v>2.8009899999999996</v>
      </c>
      <c r="F104" s="73">
        <f t="shared" si="5"/>
        <v>326</v>
      </c>
      <c r="G104" s="87" t="str">
        <f t="shared" si="6"/>
        <v>South Melbourne</v>
      </c>
      <c r="H104" s="87">
        <f t="shared" si="7"/>
        <v>5.4</v>
      </c>
      <c r="I104" s="61"/>
      <c r="J104" s="61"/>
      <c r="K104" s="61"/>
      <c r="L104" s="61"/>
      <c r="M104" s="61"/>
      <c r="N104" s="61"/>
      <c r="O104" s="61"/>
    </row>
    <row r="105" spans="1:15" x14ac:dyDescent="0.3">
      <c r="A105" s="61"/>
      <c r="B105" s="86">
        <v>100</v>
      </c>
      <c r="C105" s="88" t="s">
        <v>496</v>
      </c>
      <c r="D105" s="73">
        <f>VLOOKUP(B105,'Data 2'!$A$4:$S$513,$O$2+2)</f>
        <v>1.9</v>
      </c>
      <c r="E105" s="74">
        <f t="shared" si="4"/>
        <v>1.9009999999999998</v>
      </c>
      <c r="F105" s="73">
        <f t="shared" si="5"/>
        <v>442</v>
      </c>
      <c r="G105" s="87" t="str">
        <f t="shared" si="6"/>
        <v>Pakenham - North East</v>
      </c>
      <c r="H105" s="87">
        <f t="shared" si="7"/>
        <v>5.4</v>
      </c>
      <c r="I105" s="61"/>
      <c r="J105" s="61"/>
      <c r="K105" s="61"/>
      <c r="L105" s="61"/>
      <c r="M105" s="61"/>
      <c r="N105" s="61"/>
      <c r="O105" s="61"/>
    </row>
    <row r="106" spans="1:15" x14ac:dyDescent="0.3">
      <c r="A106" s="61"/>
      <c r="B106" s="86">
        <v>101</v>
      </c>
      <c r="C106" s="88" t="s">
        <v>497</v>
      </c>
      <c r="D106" s="73">
        <f>VLOOKUP(B106,'Data 2'!$A$4:$S$513,$O$2+2)</f>
        <v>1.9</v>
      </c>
      <c r="E106" s="74">
        <f t="shared" si="4"/>
        <v>1.9010099999999999</v>
      </c>
      <c r="F106" s="73">
        <f t="shared" si="5"/>
        <v>441</v>
      </c>
      <c r="G106" s="87" t="str">
        <f t="shared" si="6"/>
        <v>Narre Warren South - West</v>
      </c>
      <c r="H106" s="87">
        <f t="shared" si="7"/>
        <v>5.4</v>
      </c>
      <c r="I106" s="61"/>
      <c r="J106" s="61"/>
      <c r="K106" s="61"/>
      <c r="L106" s="61"/>
      <c r="M106" s="61"/>
      <c r="N106" s="61"/>
      <c r="O106" s="61"/>
    </row>
    <row r="107" spans="1:15" x14ac:dyDescent="0.3">
      <c r="A107" s="61"/>
      <c r="B107" s="86">
        <v>102</v>
      </c>
      <c r="C107" s="88" t="s">
        <v>149</v>
      </c>
      <c r="D107" s="73">
        <f>VLOOKUP(B107,'Data 2'!$A$4:$S$513,$O$2+2)</f>
        <v>2.5</v>
      </c>
      <c r="E107" s="74">
        <f t="shared" si="4"/>
        <v>2.50102</v>
      </c>
      <c r="F107" s="73">
        <f t="shared" si="5"/>
        <v>367</v>
      </c>
      <c r="G107" s="87" t="str">
        <f t="shared" si="6"/>
        <v>Mickleham - Yuroke</v>
      </c>
      <c r="H107" s="87">
        <f t="shared" si="7"/>
        <v>5.4</v>
      </c>
      <c r="I107" s="61"/>
      <c r="J107" s="61"/>
      <c r="K107" s="61"/>
      <c r="L107" s="61"/>
      <c r="M107" s="61"/>
      <c r="N107" s="61"/>
      <c r="O107" s="61"/>
    </row>
    <row r="108" spans="1:15" x14ac:dyDescent="0.3">
      <c r="A108" s="61"/>
      <c r="B108" s="86">
        <v>103</v>
      </c>
      <c r="C108" s="88" t="s">
        <v>498</v>
      </c>
      <c r="D108" s="73">
        <f>VLOOKUP(B108,'Data 2'!$A$4:$S$513,$O$2+2)</f>
        <v>3.5</v>
      </c>
      <c r="E108" s="74">
        <f t="shared" si="4"/>
        <v>3.5010300000000001</v>
      </c>
      <c r="F108" s="73">
        <f t="shared" si="5"/>
        <v>243</v>
      </c>
      <c r="G108" s="87" t="str">
        <f t="shared" si="6"/>
        <v>Lakes Entrance</v>
      </c>
      <c r="H108" s="87">
        <f t="shared" si="7"/>
        <v>5.4</v>
      </c>
      <c r="I108" s="61"/>
      <c r="J108" s="61"/>
      <c r="K108" s="61"/>
      <c r="L108" s="61"/>
      <c r="M108" s="61"/>
      <c r="N108" s="61"/>
      <c r="O108" s="61"/>
    </row>
    <row r="109" spans="1:15" x14ac:dyDescent="0.3">
      <c r="A109" s="61"/>
      <c r="B109" s="86">
        <v>104</v>
      </c>
      <c r="C109" s="88" t="s">
        <v>339</v>
      </c>
      <c r="D109" s="73">
        <f>VLOOKUP(B109,'Data 2'!$A$4:$S$513,$O$2+2)</f>
        <v>3.9</v>
      </c>
      <c r="E109" s="74">
        <f t="shared" si="4"/>
        <v>3.9010400000000001</v>
      </c>
      <c r="F109" s="73">
        <f t="shared" si="5"/>
        <v>213</v>
      </c>
      <c r="G109" s="87" t="str">
        <f t="shared" si="6"/>
        <v>Footscray</v>
      </c>
      <c r="H109" s="87">
        <f t="shared" si="7"/>
        <v>5.4</v>
      </c>
      <c r="I109" s="61"/>
      <c r="J109" s="61"/>
      <c r="K109" s="61"/>
      <c r="L109" s="61"/>
      <c r="M109" s="61"/>
      <c r="N109" s="61"/>
      <c r="O109" s="61"/>
    </row>
    <row r="110" spans="1:15" x14ac:dyDescent="0.3">
      <c r="A110" s="61"/>
      <c r="B110" s="86">
        <v>105</v>
      </c>
      <c r="C110" s="88" t="s">
        <v>499</v>
      </c>
      <c r="D110" s="73">
        <f>VLOOKUP(B110,'Data 2'!$A$4:$S$513,$O$2+2)</f>
        <v>2</v>
      </c>
      <c r="E110" s="74">
        <f t="shared" si="4"/>
        <v>2.0010500000000002</v>
      </c>
      <c r="F110" s="73">
        <f t="shared" si="5"/>
        <v>430</v>
      </c>
      <c r="G110" s="87" t="str">
        <f t="shared" si="6"/>
        <v>Craigieburn - North</v>
      </c>
      <c r="H110" s="87">
        <f t="shared" si="7"/>
        <v>5.4</v>
      </c>
      <c r="I110" s="61"/>
      <c r="J110" s="61"/>
      <c r="K110" s="61"/>
      <c r="L110" s="61"/>
      <c r="M110" s="61"/>
      <c r="N110" s="61"/>
      <c r="O110" s="61"/>
    </row>
    <row r="111" spans="1:15" x14ac:dyDescent="0.3">
      <c r="A111" s="61"/>
      <c r="B111" s="86">
        <v>106</v>
      </c>
      <c r="C111" s="88" t="s">
        <v>500</v>
      </c>
      <c r="D111" s="73">
        <f>VLOOKUP(B111,'Data 2'!$A$4:$S$513,$O$2+2)</f>
        <v>3.3</v>
      </c>
      <c r="E111" s="74">
        <f t="shared" si="4"/>
        <v>3.3010599999999997</v>
      </c>
      <c r="F111" s="73">
        <f t="shared" si="5"/>
        <v>261</v>
      </c>
      <c r="G111" s="87" t="str">
        <f t="shared" si="6"/>
        <v>Hoppers Crossing - North</v>
      </c>
      <c r="H111" s="87">
        <f t="shared" si="7"/>
        <v>5.3</v>
      </c>
      <c r="I111" s="61"/>
      <c r="J111" s="61"/>
      <c r="K111" s="61"/>
      <c r="L111" s="61"/>
      <c r="M111" s="61"/>
      <c r="N111" s="61"/>
      <c r="O111" s="61"/>
    </row>
    <row r="112" spans="1:15" x14ac:dyDescent="0.3">
      <c r="A112" s="61"/>
      <c r="B112" s="86">
        <v>107</v>
      </c>
      <c r="C112" s="88" t="s">
        <v>501</v>
      </c>
      <c r="D112" s="73">
        <f>VLOOKUP(B112,'Data 2'!$A$4:$S$513,$O$2+2)</f>
        <v>4</v>
      </c>
      <c r="E112" s="74">
        <f t="shared" si="4"/>
        <v>4.0010700000000003</v>
      </c>
      <c r="F112" s="73">
        <f t="shared" si="5"/>
        <v>201</v>
      </c>
      <c r="G112" s="87" t="str">
        <f t="shared" si="6"/>
        <v>Doncaster East - South</v>
      </c>
      <c r="H112" s="87">
        <f t="shared" si="7"/>
        <v>5.3</v>
      </c>
      <c r="I112" s="61"/>
      <c r="J112" s="61"/>
      <c r="K112" s="61"/>
      <c r="L112" s="61"/>
      <c r="M112" s="61"/>
      <c r="N112" s="61"/>
      <c r="O112" s="61"/>
    </row>
    <row r="113" spans="1:15" x14ac:dyDescent="0.3">
      <c r="A113" s="61"/>
      <c r="B113" s="86">
        <v>108</v>
      </c>
      <c r="C113" s="88" t="s">
        <v>340</v>
      </c>
      <c r="D113" s="73">
        <f>VLOOKUP(B113,'Data 2'!$A$4:$S$513,$O$2+2)</f>
        <v>1.6</v>
      </c>
      <c r="E113" s="74">
        <f t="shared" si="4"/>
        <v>1.6010800000000001</v>
      </c>
      <c r="F113" s="73">
        <f t="shared" si="5"/>
        <v>463</v>
      </c>
      <c r="G113" s="87" t="str">
        <f t="shared" si="6"/>
        <v>Doncaster</v>
      </c>
      <c r="H113" s="87">
        <f t="shared" si="7"/>
        <v>5.3</v>
      </c>
      <c r="I113" s="61"/>
      <c r="J113" s="61"/>
      <c r="K113" s="61"/>
      <c r="L113" s="61"/>
      <c r="M113" s="61"/>
      <c r="N113" s="61"/>
      <c r="O113" s="61"/>
    </row>
    <row r="114" spans="1:15" x14ac:dyDescent="0.3">
      <c r="A114" s="61"/>
      <c r="B114" s="86">
        <v>109</v>
      </c>
      <c r="C114" s="88" t="s">
        <v>502</v>
      </c>
      <c r="D114" s="73">
        <f>VLOOKUP(B114,'Data 2'!$A$4:$S$513,$O$2+2)</f>
        <v>6.9</v>
      </c>
      <c r="E114" s="74">
        <f t="shared" si="4"/>
        <v>6.9010899999999999</v>
      </c>
      <c r="F114" s="73">
        <f t="shared" si="5"/>
        <v>52</v>
      </c>
      <c r="G114" s="87" t="str">
        <f t="shared" si="6"/>
        <v>Coburg - West</v>
      </c>
      <c r="H114" s="87">
        <f t="shared" si="7"/>
        <v>5.3</v>
      </c>
      <c r="I114" s="61"/>
      <c r="J114" s="61"/>
      <c r="K114" s="61"/>
      <c r="L114" s="61"/>
      <c r="M114" s="61"/>
      <c r="N114" s="61"/>
      <c r="O114" s="61"/>
    </row>
    <row r="115" spans="1:15" x14ac:dyDescent="0.3">
      <c r="A115" s="61"/>
      <c r="B115" s="86">
        <v>110</v>
      </c>
      <c r="C115" s="88" t="s">
        <v>503</v>
      </c>
      <c r="D115" s="73">
        <f>VLOOKUP(B115,'Data 2'!$A$4:$S$513,$O$2+2)</f>
        <v>5.3</v>
      </c>
      <c r="E115" s="74">
        <f t="shared" si="4"/>
        <v>5.3010999999999999</v>
      </c>
      <c r="F115" s="73">
        <f t="shared" si="5"/>
        <v>109</v>
      </c>
      <c r="G115" s="87" t="str">
        <f t="shared" si="6"/>
        <v>Sale</v>
      </c>
      <c r="H115" s="87">
        <f t="shared" si="7"/>
        <v>5.2</v>
      </c>
      <c r="I115" s="61"/>
      <c r="J115" s="61"/>
      <c r="K115" s="61"/>
      <c r="L115" s="61"/>
      <c r="M115" s="61"/>
      <c r="N115" s="61"/>
      <c r="O115" s="61"/>
    </row>
    <row r="116" spans="1:15" x14ac:dyDescent="0.3">
      <c r="A116" s="61"/>
      <c r="B116" s="86">
        <v>111</v>
      </c>
      <c r="C116" s="88" t="s">
        <v>150</v>
      </c>
      <c r="D116" s="73">
        <f>VLOOKUP(B116,'Data 2'!$A$4:$S$513,$O$2+2)</f>
        <v>3.5</v>
      </c>
      <c r="E116" s="74">
        <f t="shared" si="4"/>
        <v>3.5011100000000002</v>
      </c>
      <c r="F116" s="73">
        <f t="shared" si="5"/>
        <v>242</v>
      </c>
      <c r="G116" s="87" t="str">
        <f t="shared" si="6"/>
        <v>Noble Park - East</v>
      </c>
      <c r="H116" s="87">
        <f t="shared" si="7"/>
        <v>5.2</v>
      </c>
      <c r="I116" s="61"/>
      <c r="J116" s="61"/>
      <c r="K116" s="61"/>
      <c r="L116" s="61"/>
      <c r="M116" s="61"/>
      <c r="N116" s="61"/>
      <c r="O116" s="61"/>
    </row>
    <row r="117" spans="1:15" x14ac:dyDescent="0.3">
      <c r="A117" s="61"/>
      <c r="B117" s="86">
        <v>112</v>
      </c>
      <c r="C117" s="88" t="s">
        <v>341</v>
      </c>
      <c r="D117" s="73">
        <f>VLOOKUP(B117,'Data 2'!$A$4:$S$513,$O$2+2)</f>
        <v>2.4</v>
      </c>
      <c r="E117" s="74">
        <f t="shared" si="4"/>
        <v>2.4011199999999997</v>
      </c>
      <c r="F117" s="73">
        <f t="shared" si="5"/>
        <v>382</v>
      </c>
      <c r="G117" s="87" t="str">
        <f t="shared" si="6"/>
        <v>Mill Park - South</v>
      </c>
      <c r="H117" s="87">
        <f t="shared" si="7"/>
        <v>5.2</v>
      </c>
      <c r="I117" s="61"/>
      <c r="J117" s="61"/>
      <c r="K117" s="61"/>
      <c r="L117" s="61"/>
      <c r="M117" s="61"/>
      <c r="N117" s="61"/>
      <c r="O117" s="61"/>
    </row>
    <row r="118" spans="1:15" x14ac:dyDescent="0.3">
      <c r="A118" s="61"/>
      <c r="B118" s="86">
        <v>113</v>
      </c>
      <c r="C118" s="88" t="s">
        <v>504</v>
      </c>
      <c r="D118" s="73">
        <f>VLOOKUP(B118,'Data 2'!$A$4:$S$513,$O$2+2)</f>
        <v>1.1000000000000001</v>
      </c>
      <c r="E118" s="74">
        <f t="shared" si="4"/>
        <v>1.1011300000000002</v>
      </c>
      <c r="F118" s="73">
        <f t="shared" si="5"/>
        <v>500</v>
      </c>
      <c r="G118" s="87" t="str">
        <f t="shared" si="6"/>
        <v>Hadfield</v>
      </c>
      <c r="H118" s="87">
        <f t="shared" si="7"/>
        <v>5.2</v>
      </c>
      <c r="I118" s="61"/>
      <c r="J118" s="61"/>
      <c r="K118" s="61"/>
      <c r="L118" s="61"/>
      <c r="M118" s="61"/>
      <c r="N118" s="61"/>
      <c r="O118" s="61"/>
    </row>
    <row r="119" spans="1:15" x14ac:dyDescent="0.3">
      <c r="A119" s="61"/>
      <c r="B119" s="86">
        <v>114</v>
      </c>
      <c r="C119" s="88" t="s">
        <v>151</v>
      </c>
      <c r="D119" s="73">
        <f>VLOOKUP(B119,'Data 2'!$A$4:$S$513,$O$2+2)</f>
        <v>7.8</v>
      </c>
      <c r="E119" s="74">
        <f t="shared" si="4"/>
        <v>7.8011400000000002</v>
      </c>
      <c r="F119" s="73">
        <f t="shared" si="5"/>
        <v>32</v>
      </c>
      <c r="G119" s="87" t="str">
        <f t="shared" si="6"/>
        <v>Delahey</v>
      </c>
      <c r="H119" s="87">
        <f t="shared" si="7"/>
        <v>5.2</v>
      </c>
      <c r="I119" s="61"/>
      <c r="J119" s="61"/>
      <c r="K119" s="61"/>
      <c r="L119" s="61"/>
      <c r="M119" s="61"/>
      <c r="N119" s="61"/>
      <c r="O119" s="61"/>
    </row>
    <row r="120" spans="1:15" x14ac:dyDescent="0.3">
      <c r="A120" s="61"/>
      <c r="B120" s="86">
        <v>115</v>
      </c>
      <c r="C120" s="88" t="s">
        <v>342</v>
      </c>
      <c r="D120" s="73">
        <f>VLOOKUP(B120,'Data 2'!$A$4:$S$513,$O$2+2)</f>
        <v>2.2000000000000002</v>
      </c>
      <c r="E120" s="74">
        <f t="shared" si="4"/>
        <v>2.2011500000000002</v>
      </c>
      <c r="F120" s="73">
        <f t="shared" si="5"/>
        <v>412</v>
      </c>
      <c r="G120" s="87" t="str">
        <f t="shared" si="6"/>
        <v>Blackburn South</v>
      </c>
      <c r="H120" s="87">
        <f t="shared" si="7"/>
        <v>5.2</v>
      </c>
      <c r="I120" s="61"/>
      <c r="J120" s="61"/>
      <c r="K120" s="61"/>
      <c r="L120" s="61"/>
      <c r="M120" s="61"/>
      <c r="N120" s="61"/>
      <c r="O120" s="61"/>
    </row>
    <row r="121" spans="1:15" x14ac:dyDescent="0.3">
      <c r="A121" s="61"/>
      <c r="B121" s="86">
        <v>116</v>
      </c>
      <c r="C121" s="88" t="s">
        <v>343</v>
      </c>
      <c r="D121" s="73">
        <f>VLOOKUP(B121,'Data 2'!$A$4:$S$513,$O$2+2)</f>
        <v>1</v>
      </c>
      <c r="E121" s="74">
        <f t="shared" si="4"/>
        <v>1.00116</v>
      </c>
      <c r="F121" s="73">
        <f t="shared" si="5"/>
        <v>505</v>
      </c>
      <c r="G121" s="87" t="str">
        <f t="shared" si="6"/>
        <v>Ashburton (Vic.)</v>
      </c>
      <c r="H121" s="87">
        <f t="shared" si="7"/>
        <v>5.2</v>
      </c>
      <c r="I121" s="61"/>
      <c r="J121" s="61"/>
      <c r="K121" s="61"/>
      <c r="L121" s="61"/>
      <c r="M121" s="61"/>
      <c r="N121" s="61"/>
      <c r="O121" s="61"/>
    </row>
    <row r="122" spans="1:15" x14ac:dyDescent="0.3">
      <c r="A122" s="61"/>
      <c r="B122" s="86">
        <v>117</v>
      </c>
      <c r="C122" s="88" t="s">
        <v>505</v>
      </c>
      <c r="D122" s="73">
        <f>VLOOKUP(B122,'Data 2'!$A$4:$S$513,$O$2+2)</f>
        <v>11.5</v>
      </c>
      <c r="E122" s="74">
        <f t="shared" si="4"/>
        <v>11.50117</v>
      </c>
      <c r="F122" s="73">
        <f t="shared" si="5"/>
        <v>10</v>
      </c>
      <c r="G122" s="87" t="str">
        <f t="shared" si="6"/>
        <v>Wallan</v>
      </c>
      <c r="H122" s="87">
        <f t="shared" si="7"/>
        <v>5.0999999999999996</v>
      </c>
      <c r="I122" s="61"/>
      <c r="J122" s="61"/>
      <c r="K122" s="61"/>
      <c r="L122" s="61"/>
      <c r="M122" s="61"/>
      <c r="N122" s="61"/>
      <c r="O122" s="61"/>
    </row>
    <row r="123" spans="1:15" x14ac:dyDescent="0.3">
      <c r="A123" s="61"/>
      <c r="B123" s="86">
        <v>118</v>
      </c>
      <c r="C123" s="88" t="s">
        <v>506</v>
      </c>
      <c r="D123" s="73">
        <f>VLOOKUP(B123,'Data 2'!$A$4:$S$513,$O$2+2)</f>
        <v>8.5</v>
      </c>
      <c r="E123" s="74">
        <f t="shared" si="4"/>
        <v>8.5011799999999997</v>
      </c>
      <c r="F123" s="73">
        <f t="shared" si="5"/>
        <v>21</v>
      </c>
      <c r="G123" s="87" t="str">
        <f t="shared" si="6"/>
        <v>Melbourne CBD - West</v>
      </c>
      <c r="H123" s="87">
        <f t="shared" si="7"/>
        <v>5.0999999999999996</v>
      </c>
      <c r="I123" s="61"/>
      <c r="J123" s="61"/>
      <c r="K123" s="61"/>
      <c r="L123" s="61"/>
      <c r="M123" s="61"/>
      <c r="N123" s="61"/>
      <c r="O123" s="61"/>
    </row>
    <row r="124" spans="1:15" x14ac:dyDescent="0.3">
      <c r="A124" s="61"/>
      <c r="B124" s="86">
        <v>119</v>
      </c>
      <c r="C124" s="88" t="s">
        <v>507</v>
      </c>
      <c r="D124" s="73">
        <f>VLOOKUP(B124,'Data 2'!$A$4:$S$513,$O$2+2)</f>
        <v>5.4</v>
      </c>
      <c r="E124" s="74">
        <f t="shared" si="4"/>
        <v>5.4011900000000006</v>
      </c>
      <c r="F124" s="73">
        <f t="shared" si="5"/>
        <v>105</v>
      </c>
      <c r="G124" s="87" t="str">
        <f t="shared" si="6"/>
        <v>Delacombe</v>
      </c>
      <c r="H124" s="87">
        <f t="shared" si="7"/>
        <v>5.0999999999999996</v>
      </c>
      <c r="I124" s="61"/>
      <c r="J124" s="61"/>
      <c r="K124" s="61"/>
      <c r="L124" s="61"/>
      <c r="M124" s="61"/>
      <c r="N124" s="61"/>
      <c r="O124" s="61"/>
    </row>
    <row r="125" spans="1:15" x14ac:dyDescent="0.3">
      <c r="A125" s="61"/>
      <c r="B125" s="86">
        <v>120</v>
      </c>
      <c r="C125" s="88" t="s">
        <v>508</v>
      </c>
      <c r="D125" s="73">
        <f>VLOOKUP(B125,'Data 2'!$A$4:$S$513,$O$2+2)</f>
        <v>6.1</v>
      </c>
      <c r="E125" s="74">
        <f t="shared" si="4"/>
        <v>6.1011999999999995</v>
      </c>
      <c r="F125" s="73">
        <f t="shared" si="5"/>
        <v>73</v>
      </c>
      <c r="G125" s="87" t="str">
        <f t="shared" si="6"/>
        <v>Ararat</v>
      </c>
      <c r="H125" s="87">
        <f t="shared" si="7"/>
        <v>5.0999999999999996</v>
      </c>
      <c r="I125" s="61"/>
      <c r="J125" s="61"/>
      <c r="K125" s="61"/>
      <c r="L125" s="61"/>
      <c r="M125" s="61"/>
      <c r="N125" s="61"/>
      <c r="O125" s="61"/>
    </row>
    <row r="126" spans="1:15" x14ac:dyDescent="0.3">
      <c r="A126" s="61"/>
      <c r="B126" s="86">
        <v>121</v>
      </c>
      <c r="C126" s="88" t="s">
        <v>509</v>
      </c>
      <c r="D126" s="73">
        <f>VLOOKUP(B126,'Data 2'!$A$4:$S$513,$O$2+2)</f>
        <v>6.6</v>
      </c>
      <c r="E126" s="74">
        <f t="shared" si="4"/>
        <v>6.60121</v>
      </c>
      <c r="F126" s="73">
        <f t="shared" si="5"/>
        <v>59</v>
      </c>
      <c r="G126" s="87" t="str">
        <f t="shared" si="6"/>
        <v>St Kilda - West</v>
      </c>
      <c r="H126" s="87">
        <f t="shared" si="7"/>
        <v>5</v>
      </c>
      <c r="I126" s="61"/>
      <c r="J126" s="61"/>
      <c r="K126" s="61"/>
      <c r="L126" s="61"/>
      <c r="M126" s="61"/>
      <c r="N126" s="61"/>
      <c r="O126" s="61"/>
    </row>
    <row r="127" spans="1:15" x14ac:dyDescent="0.3">
      <c r="A127" s="61"/>
      <c r="B127" s="86">
        <v>122</v>
      </c>
      <c r="C127" s="88" t="s">
        <v>510</v>
      </c>
      <c r="D127" s="73">
        <f>VLOOKUP(B127,'Data 2'!$A$4:$S$513,$O$2+2)</f>
        <v>7.7</v>
      </c>
      <c r="E127" s="74">
        <f t="shared" si="4"/>
        <v>7.7012200000000002</v>
      </c>
      <c r="F127" s="73">
        <f t="shared" si="5"/>
        <v>35</v>
      </c>
      <c r="G127" s="87" t="str">
        <f t="shared" si="6"/>
        <v>Rosebud - McCrae</v>
      </c>
      <c r="H127" s="87">
        <f t="shared" si="7"/>
        <v>5</v>
      </c>
      <c r="I127" s="61"/>
      <c r="J127" s="61"/>
      <c r="K127" s="61"/>
      <c r="L127" s="61"/>
      <c r="M127" s="61"/>
      <c r="N127" s="61"/>
      <c r="O127" s="61"/>
    </row>
    <row r="128" spans="1:15" x14ac:dyDescent="0.3">
      <c r="A128" s="61"/>
      <c r="B128" s="86">
        <v>123</v>
      </c>
      <c r="C128" s="88" t="s">
        <v>152</v>
      </c>
      <c r="D128" s="73">
        <f>VLOOKUP(B128,'Data 2'!$A$4:$S$513,$O$2+2)</f>
        <v>7.7</v>
      </c>
      <c r="E128" s="74">
        <f t="shared" si="4"/>
        <v>7.7012299999999998</v>
      </c>
      <c r="F128" s="73">
        <f t="shared" si="5"/>
        <v>34</v>
      </c>
      <c r="G128" s="87" t="str">
        <f t="shared" si="6"/>
        <v>Portarlington</v>
      </c>
      <c r="H128" s="87">
        <f t="shared" si="7"/>
        <v>5</v>
      </c>
      <c r="I128" s="61"/>
      <c r="J128" s="61"/>
      <c r="K128" s="61"/>
      <c r="L128" s="61"/>
      <c r="M128" s="61"/>
      <c r="N128" s="61"/>
      <c r="O128" s="61"/>
    </row>
    <row r="129" spans="1:15" x14ac:dyDescent="0.3">
      <c r="A129" s="61"/>
      <c r="B129" s="86">
        <v>124</v>
      </c>
      <c r="C129" s="88" t="s">
        <v>511</v>
      </c>
      <c r="D129" s="73">
        <f>VLOOKUP(B129,'Data 2'!$A$4:$S$513,$O$2+2)</f>
        <v>3.6</v>
      </c>
      <c r="E129" s="74">
        <f t="shared" si="4"/>
        <v>3.6012400000000002</v>
      </c>
      <c r="F129" s="73">
        <f t="shared" si="5"/>
        <v>232</v>
      </c>
      <c r="G129" s="87" t="str">
        <f t="shared" si="6"/>
        <v>Keilor Downs</v>
      </c>
      <c r="H129" s="87">
        <f t="shared" si="7"/>
        <v>5</v>
      </c>
      <c r="I129" s="61"/>
      <c r="J129" s="61"/>
      <c r="K129" s="61"/>
      <c r="L129" s="61"/>
      <c r="M129" s="61"/>
      <c r="N129" s="61"/>
      <c r="O129" s="61"/>
    </row>
    <row r="130" spans="1:15" x14ac:dyDescent="0.3">
      <c r="A130" s="61"/>
      <c r="B130" s="86">
        <v>125</v>
      </c>
      <c r="C130" s="88" t="s">
        <v>512</v>
      </c>
      <c r="D130" s="73">
        <f>VLOOKUP(B130,'Data 2'!$A$4:$S$513,$O$2+2)</f>
        <v>4.2</v>
      </c>
      <c r="E130" s="74">
        <f t="shared" si="4"/>
        <v>4.2012499999999999</v>
      </c>
      <c r="F130" s="73">
        <f t="shared" si="5"/>
        <v>179</v>
      </c>
      <c r="G130" s="87" t="str">
        <f t="shared" si="6"/>
        <v>Croydon - East</v>
      </c>
      <c r="H130" s="87">
        <f t="shared" si="7"/>
        <v>5</v>
      </c>
      <c r="I130" s="61"/>
      <c r="J130" s="61"/>
      <c r="K130" s="61"/>
      <c r="L130" s="61"/>
      <c r="M130" s="61"/>
      <c r="N130" s="61"/>
      <c r="O130" s="61"/>
    </row>
    <row r="131" spans="1:15" x14ac:dyDescent="0.3">
      <c r="A131" s="61"/>
      <c r="B131" s="86">
        <v>126</v>
      </c>
      <c r="C131" s="88" t="s">
        <v>513</v>
      </c>
      <c r="D131" s="73">
        <f>VLOOKUP(B131,'Data 2'!$A$4:$S$513,$O$2+2)</f>
        <v>3.8</v>
      </c>
      <c r="E131" s="74">
        <f t="shared" si="4"/>
        <v>3.8012599999999996</v>
      </c>
      <c r="F131" s="73">
        <f t="shared" si="5"/>
        <v>219</v>
      </c>
      <c r="G131" s="87" t="str">
        <f t="shared" si="6"/>
        <v>Bulleen</v>
      </c>
      <c r="H131" s="87">
        <f t="shared" si="7"/>
        <v>5</v>
      </c>
      <c r="I131" s="61"/>
      <c r="J131" s="61"/>
      <c r="K131" s="61"/>
      <c r="L131" s="61"/>
      <c r="M131" s="61"/>
      <c r="N131" s="61"/>
      <c r="O131" s="61"/>
    </row>
    <row r="132" spans="1:15" x14ac:dyDescent="0.3">
      <c r="A132" s="61"/>
      <c r="B132" s="86">
        <v>127</v>
      </c>
      <c r="C132" s="88" t="s">
        <v>514</v>
      </c>
      <c r="D132" s="73">
        <f>VLOOKUP(B132,'Data 2'!$A$4:$S$513,$O$2+2)</f>
        <v>5.8</v>
      </c>
      <c r="E132" s="74">
        <f t="shared" si="4"/>
        <v>5.8012699999999997</v>
      </c>
      <c r="F132" s="73">
        <f t="shared" si="5"/>
        <v>83</v>
      </c>
      <c r="G132" s="87" t="str">
        <f t="shared" si="6"/>
        <v>Benalla</v>
      </c>
      <c r="H132" s="87">
        <f t="shared" si="7"/>
        <v>5</v>
      </c>
      <c r="I132" s="61"/>
      <c r="J132" s="61"/>
      <c r="K132" s="61"/>
      <c r="L132" s="61"/>
      <c r="M132" s="61"/>
      <c r="N132" s="61"/>
      <c r="O132" s="61"/>
    </row>
    <row r="133" spans="1:15" x14ac:dyDescent="0.3">
      <c r="A133" s="61"/>
      <c r="B133" s="86">
        <v>128</v>
      </c>
      <c r="C133" s="88" t="s">
        <v>153</v>
      </c>
      <c r="D133" s="73">
        <f>VLOOKUP(B133,'Data 2'!$A$4:$S$513,$O$2+2)</f>
        <v>2.6</v>
      </c>
      <c r="E133" s="74">
        <f t="shared" si="4"/>
        <v>2.60128</v>
      </c>
      <c r="F133" s="73">
        <f t="shared" si="5"/>
        <v>351</v>
      </c>
      <c r="G133" s="87" t="str">
        <f t="shared" si="6"/>
        <v>Parkville</v>
      </c>
      <c r="H133" s="87">
        <f t="shared" si="7"/>
        <v>4.9000000000000004</v>
      </c>
      <c r="I133" s="61"/>
      <c r="J133" s="61"/>
      <c r="K133" s="61"/>
      <c r="L133" s="61"/>
      <c r="M133" s="61"/>
      <c r="N133" s="61"/>
      <c r="O133" s="61"/>
    </row>
    <row r="134" spans="1:15" x14ac:dyDescent="0.3">
      <c r="A134" s="61"/>
      <c r="B134" s="86">
        <v>129</v>
      </c>
      <c r="C134" s="88" t="s">
        <v>154</v>
      </c>
      <c r="D134" s="73">
        <f>VLOOKUP(B134,'Data 2'!$A$4:$S$513,$O$2+2)</f>
        <v>4.4000000000000004</v>
      </c>
      <c r="E134" s="74">
        <f t="shared" si="4"/>
        <v>4.4012900000000004</v>
      </c>
      <c r="F134" s="73">
        <f t="shared" si="5"/>
        <v>162</v>
      </c>
      <c r="G134" s="87" t="str">
        <f t="shared" si="6"/>
        <v>Endeavour Hills - North</v>
      </c>
      <c r="H134" s="87">
        <f t="shared" si="7"/>
        <v>4.9000000000000004</v>
      </c>
      <c r="I134" s="61"/>
      <c r="J134" s="61"/>
      <c r="K134" s="61"/>
      <c r="L134" s="61"/>
      <c r="M134" s="61"/>
      <c r="N134" s="61"/>
      <c r="O134" s="61"/>
    </row>
    <row r="135" spans="1:15" x14ac:dyDescent="0.3">
      <c r="A135" s="61"/>
      <c r="B135" s="86">
        <v>130</v>
      </c>
      <c r="C135" s="88" t="s">
        <v>344</v>
      </c>
      <c r="D135" s="73">
        <f>VLOOKUP(B135,'Data 2'!$A$4:$S$513,$O$2+2)</f>
        <v>4.0999999999999996</v>
      </c>
      <c r="E135" s="74">
        <f t="shared" ref="E135:E198" si="8">D135+0.00001*B135</f>
        <v>4.1012999999999993</v>
      </c>
      <c r="F135" s="73">
        <f t="shared" ref="F135:F198" si="9">RANK(E135,E$6:E$515)</f>
        <v>190</v>
      </c>
      <c r="G135" s="87" t="str">
        <f t="shared" ref="G135:G198" si="10">VLOOKUP(MATCH(B135,F$6:F$515,0),B$6:F$515,2)</f>
        <v>Chelsea - Bonbeach</v>
      </c>
      <c r="H135" s="87">
        <f t="shared" ref="H135:H198" si="11">VLOOKUP(MATCH(B135,F$6:F$515,0),B$6:F$515,3)</f>
        <v>4.9000000000000004</v>
      </c>
      <c r="I135" s="61"/>
      <c r="J135" s="61"/>
      <c r="K135" s="61"/>
      <c r="L135" s="61"/>
      <c r="M135" s="61"/>
      <c r="N135" s="61"/>
      <c r="O135" s="61"/>
    </row>
    <row r="136" spans="1:15" x14ac:dyDescent="0.3">
      <c r="A136" s="61"/>
      <c r="B136" s="86">
        <v>131</v>
      </c>
      <c r="C136" s="88" t="s">
        <v>515</v>
      </c>
      <c r="D136" s="73">
        <f>VLOOKUP(B136,'Data 2'!$A$4:$S$513,$O$2+2)</f>
        <v>5</v>
      </c>
      <c r="E136" s="74">
        <f t="shared" si="8"/>
        <v>5.0013100000000001</v>
      </c>
      <c r="F136" s="73">
        <f t="shared" si="9"/>
        <v>125</v>
      </c>
      <c r="G136" s="87" t="str">
        <f t="shared" si="10"/>
        <v>Brunswick - South</v>
      </c>
      <c r="H136" s="87">
        <f t="shared" si="11"/>
        <v>4.9000000000000004</v>
      </c>
      <c r="I136" s="61"/>
      <c r="J136" s="61"/>
      <c r="K136" s="61"/>
      <c r="L136" s="61"/>
      <c r="M136" s="61"/>
      <c r="N136" s="61"/>
      <c r="O136" s="61"/>
    </row>
    <row r="137" spans="1:15" x14ac:dyDescent="0.3">
      <c r="A137" s="61"/>
      <c r="B137" s="86">
        <v>132</v>
      </c>
      <c r="C137" s="88" t="s">
        <v>516</v>
      </c>
      <c r="D137" s="73">
        <f>VLOOKUP(B137,'Data 2'!$A$4:$S$513,$O$2+2)</f>
        <v>4.0999999999999996</v>
      </c>
      <c r="E137" s="74">
        <f t="shared" si="8"/>
        <v>4.1013199999999994</v>
      </c>
      <c r="F137" s="73">
        <f t="shared" si="9"/>
        <v>189</v>
      </c>
      <c r="G137" s="87" t="str">
        <f t="shared" si="10"/>
        <v>Blackburn</v>
      </c>
      <c r="H137" s="87">
        <f t="shared" si="11"/>
        <v>4.9000000000000004</v>
      </c>
      <c r="I137" s="61"/>
      <c r="J137" s="61"/>
      <c r="K137" s="61"/>
      <c r="L137" s="61"/>
      <c r="M137" s="61"/>
      <c r="N137" s="61"/>
      <c r="O137" s="61"/>
    </row>
    <row r="138" spans="1:15" x14ac:dyDescent="0.3">
      <c r="A138" s="61"/>
      <c r="B138" s="86">
        <v>133</v>
      </c>
      <c r="C138" s="88" t="s">
        <v>155</v>
      </c>
      <c r="D138" s="73">
        <f>VLOOKUP(B138,'Data 2'!$A$4:$S$513,$O$2+2)</f>
        <v>2.4</v>
      </c>
      <c r="E138" s="74">
        <f t="shared" si="8"/>
        <v>2.4013299999999997</v>
      </c>
      <c r="F138" s="73">
        <f t="shared" si="9"/>
        <v>381</v>
      </c>
      <c r="G138" s="87" t="str">
        <f t="shared" si="10"/>
        <v>Mooroolbark</v>
      </c>
      <c r="H138" s="87">
        <f t="shared" si="11"/>
        <v>4.8</v>
      </c>
      <c r="I138" s="61"/>
      <c r="J138" s="61"/>
      <c r="K138" s="61"/>
      <c r="L138" s="61"/>
      <c r="M138" s="61"/>
      <c r="N138" s="61"/>
      <c r="O138" s="61"/>
    </row>
    <row r="139" spans="1:15" x14ac:dyDescent="0.3">
      <c r="A139" s="61"/>
      <c r="B139" s="86">
        <v>134</v>
      </c>
      <c r="C139" s="88" t="s">
        <v>517</v>
      </c>
      <c r="D139" s="73">
        <f>VLOOKUP(B139,'Data 2'!$A$4:$S$513,$O$2+2)</f>
        <v>4.3</v>
      </c>
      <c r="E139" s="74">
        <f t="shared" si="8"/>
        <v>4.3013399999999997</v>
      </c>
      <c r="F139" s="73">
        <f t="shared" si="9"/>
        <v>167</v>
      </c>
      <c r="G139" s="87" t="str">
        <f t="shared" si="10"/>
        <v>Moorabbin - Heatherton</v>
      </c>
      <c r="H139" s="87">
        <f t="shared" si="11"/>
        <v>4.8</v>
      </c>
      <c r="I139" s="61"/>
      <c r="J139" s="61"/>
      <c r="K139" s="61"/>
      <c r="L139" s="61"/>
      <c r="M139" s="61"/>
      <c r="N139" s="61"/>
      <c r="O139" s="61"/>
    </row>
    <row r="140" spans="1:15" x14ac:dyDescent="0.3">
      <c r="A140" s="61"/>
      <c r="B140" s="86">
        <v>135</v>
      </c>
      <c r="C140" s="88" t="s">
        <v>518</v>
      </c>
      <c r="D140" s="73">
        <f>VLOOKUP(B140,'Data 2'!$A$4:$S$513,$O$2+2)</f>
        <v>13.8</v>
      </c>
      <c r="E140" s="74">
        <f t="shared" si="8"/>
        <v>13.801350000000001</v>
      </c>
      <c r="F140" s="73">
        <f t="shared" si="9"/>
        <v>5</v>
      </c>
      <c r="G140" s="87" t="str">
        <f t="shared" si="10"/>
        <v>Mernda - North</v>
      </c>
      <c r="H140" s="87">
        <f t="shared" si="11"/>
        <v>4.8</v>
      </c>
      <c r="I140" s="61"/>
      <c r="J140" s="61"/>
      <c r="K140" s="61"/>
      <c r="L140" s="61"/>
      <c r="M140" s="61"/>
      <c r="N140" s="61"/>
      <c r="O140" s="61"/>
    </row>
    <row r="141" spans="1:15" x14ac:dyDescent="0.3">
      <c r="A141" s="61"/>
      <c r="B141" s="86">
        <v>136</v>
      </c>
      <c r="C141" s="88" t="s">
        <v>519</v>
      </c>
      <c r="D141" s="73">
        <f>VLOOKUP(B141,'Data 2'!$A$4:$S$513,$O$2+2)</f>
        <v>11.3</v>
      </c>
      <c r="E141" s="74">
        <f t="shared" si="8"/>
        <v>11.301360000000001</v>
      </c>
      <c r="F141" s="73">
        <f t="shared" si="9"/>
        <v>11</v>
      </c>
      <c r="G141" s="87" t="str">
        <f t="shared" si="10"/>
        <v>Fraser Rise - Plumpton</v>
      </c>
      <c r="H141" s="87">
        <f t="shared" si="11"/>
        <v>4.8</v>
      </c>
      <c r="I141" s="61"/>
      <c r="J141" s="61"/>
      <c r="K141" s="61"/>
      <c r="L141" s="61"/>
      <c r="M141" s="61"/>
      <c r="N141" s="61"/>
      <c r="O141" s="61"/>
    </row>
    <row r="142" spans="1:15" x14ac:dyDescent="0.3">
      <c r="A142" s="61"/>
      <c r="B142" s="86">
        <v>137</v>
      </c>
      <c r="C142" s="88" t="s">
        <v>156</v>
      </c>
      <c r="D142" s="73">
        <f>VLOOKUP(B142,'Data 2'!$A$4:$S$513,$O$2+2)</f>
        <v>7.1</v>
      </c>
      <c r="E142" s="74">
        <f t="shared" si="8"/>
        <v>7.1013699999999993</v>
      </c>
      <c r="F142" s="73">
        <f t="shared" si="9"/>
        <v>48</v>
      </c>
      <c r="G142" s="87" t="str">
        <f t="shared" si="10"/>
        <v>Brunswick East</v>
      </c>
      <c r="H142" s="87">
        <f t="shared" si="11"/>
        <v>4.8</v>
      </c>
      <c r="I142" s="61"/>
      <c r="J142" s="61"/>
      <c r="K142" s="61"/>
      <c r="L142" s="61"/>
      <c r="M142" s="61"/>
      <c r="N142" s="61"/>
      <c r="O142" s="61"/>
    </row>
    <row r="143" spans="1:15" x14ac:dyDescent="0.3">
      <c r="A143" s="61"/>
      <c r="B143" s="86">
        <v>138</v>
      </c>
      <c r="C143" s="88" t="s">
        <v>345</v>
      </c>
      <c r="D143" s="73">
        <f>VLOOKUP(B143,'Data 2'!$A$4:$S$513,$O$2+2)</f>
        <v>2.2999999999999998</v>
      </c>
      <c r="E143" s="74">
        <f t="shared" si="8"/>
        <v>2.30138</v>
      </c>
      <c r="F143" s="73">
        <f t="shared" si="9"/>
        <v>399</v>
      </c>
      <c r="G143" s="87" t="str">
        <f t="shared" si="10"/>
        <v>Springvale</v>
      </c>
      <c r="H143" s="87">
        <f t="shared" si="11"/>
        <v>4.7</v>
      </c>
      <c r="I143" s="61"/>
      <c r="J143" s="61"/>
      <c r="K143" s="61"/>
      <c r="L143" s="61"/>
      <c r="M143" s="61"/>
      <c r="N143" s="61"/>
      <c r="O143" s="61"/>
    </row>
    <row r="144" spans="1:15" x14ac:dyDescent="0.3">
      <c r="A144" s="61"/>
      <c r="B144" s="86">
        <v>139</v>
      </c>
      <c r="C144" s="88" t="s">
        <v>520</v>
      </c>
      <c r="D144" s="73">
        <f>VLOOKUP(B144,'Data 2'!$A$4:$S$513,$O$2+2)</f>
        <v>7.1</v>
      </c>
      <c r="E144" s="74">
        <f t="shared" si="8"/>
        <v>7.1013899999999994</v>
      </c>
      <c r="F144" s="73">
        <f t="shared" si="9"/>
        <v>47</v>
      </c>
      <c r="G144" s="87" t="str">
        <f t="shared" si="10"/>
        <v>Seaford (Vic.)</v>
      </c>
      <c r="H144" s="87">
        <f t="shared" si="11"/>
        <v>4.7</v>
      </c>
      <c r="I144" s="61"/>
      <c r="J144" s="61"/>
      <c r="K144" s="61"/>
      <c r="L144" s="61"/>
      <c r="M144" s="61"/>
      <c r="N144" s="61"/>
      <c r="O144" s="61"/>
    </row>
    <row r="145" spans="1:15" x14ac:dyDescent="0.3">
      <c r="A145" s="61"/>
      <c r="B145" s="86">
        <v>140</v>
      </c>
      <c r="C145" s="88" t="s">
        <v>346</v>
      </c>
      <c r="D145" s="73">
        <f>VLOOKUP(B145,'Data 2'!$A$4:$S$513,$O$2+2)</f>
        <v>5.0999999999999996</v>
      </c>
      <c r="E145" s="74">
        <f t="shared" si="8"/>
        <v>5.1013999999999999</v>
      </c>
      <c r="F145" s="73">
        <f t="shared" si="9"/>
        <v>119</v>
      </c>
      <c r="G145" s="87" t="str">
        <f t="shared" si="10"/>
        <v>Narre Warren - North East</v>
      </c>
      <c r="H145" s="87">
        <f t="shared" si="11"/>
        <v>4.7</v>
      </c>
      <c r="I145" s="61"/>
      <c r="J145" s="61"/>
      <c r="K145" s="61"/>
      <c r="L145" s="61"/>
      <c r="M145" s="61"/>
      <c r="N145" s="61"/>
      <c r="O145" s="61"/>
    </row>
    <row r="146" spans="1:15" x14ac:dyDescent="0.3">
      <c r="A146" s="61"/>
      <c r="B146" s="86">
        <v>141</v>
      </c>
      <c r="C146" s="88" t="s">
        <v>157</v>
      </c>
      <c r="D146" s="73">
        <f>VLOOKUP(B146,'Data 2'!$A$4:$S$513,$O$2+2)</f>
        <v>5.2</v>
      </c>
      <c r="E146" s="74">
        <f t="shared" si="8"/>
        <v>5.2014100000000001</v>
      </c>
      <c r="F146" s="73">
        <f t="shared" si="9"/>
        <v>114</v>
      </c>
      <c r="G146" s="87" t="str">
        <f t="shared" si="10"/>
        <v>Hawthorn - North</v>
      </c>
      <c r="H146" s="87">
        <f t="shared" si="11"/>
        <v>4.7</v>
      </c>
      <c r="I146" s="61"/>
      <c r="J146" s="61"/>
      <c r="K146" s="61"/>
      <c r="L146" s="61"/>
      <c r="M146" s="61"/>
      <c r="N146" s="61"/>
      <c r="O146" s="61"/>
    </row>
    <row r="147" spans="1:15" x14ac:dyDescent="0.3">
      <c r="A147" s="61"/>
      <c r="B147" s="86">
        <v>142</v>
      </c>
      <c r="C147" s="88" t="s">
        <v>521</v>
      </c>
      <c r="D147" s="73">
        <f>VLOOKUP(B147,'Data 2'!$A$4:$S$513,$O$2+2)</f>
        <v>3.9</v>
      </c>
      <c r="E147" s="74">
        <f t="shared" si="8"/>
        <v>3.9014199999999999</v>
      </c>
      <c r="F147" s="73">
        <f t="shared" si="9"/>
        <v>212</v>
      </c>
      <c r="G147" s="87" t="str">
        <f t="shared" si="10"/>
        <v>Geelong</v>
      </c>
      <c r="H147" s="87">
        <f t="shared" si="11"/>
        <v>4.7</v>
      </c>
      <c r="I147" s="61"/>
      <c r="J147" s="61"/>
      <c r="K147" s="61"/>
      <c r="L147" s="61"/>
      <c r="M147" s="61"/>
      <c r="N147" s="61"/>
      <c r="O147" s="61"/>
    </row>
    <row r="148" spans="1:15" x14ac:dyDescent="0.3">
      <c r="A148" s="61"/>
      <c r="B148" s="86">
        <v>143</v>
      </c>
      <c r="C148" s="88" t="s">
        <v>522</v>
      </c>
      <c r="D148" s="73">
        <f>VLOOKUP(B148,'Data 2'!$A$4:$S$513,$O$2+2)</f>
        <v>2.7</v>
      </c>
      <c r="E148" s="74">
        <f t="shared" si="8"/>
        <v>2.7014300000000002</v>
      </c>
      <c r="F148" s="73">
        <f t="shared" si="9"/>
        <v>338</v>
      </c>
      <c r="G148" s="87" t="str">
        <f t="shared" si="10"/>
        <v>Epping (Vic.) - West</v>
      </c>
      <c r="H148" s="87">
        <f t="shared" si="11"/>
        <v>4.7</v>
      </c>
      <c r="I148" s="61"/>
      <c r="J148" s="61"/>
      <c r="K148" s="61"/>
      <c r="L148" s="61"/>
      <c r="M148" s="61"/>
      <c r="N148" s="61"/>
      <c r="O148" s="61"/>
    </row>
    <row r="149" spans="1:15" x14ac:dyDescent="0.3">
      <c r="A149" s="61"/>
      <c r="B149" s="86">
        <v>144</v>
      </c>
      <c r="C149" s="88" t="s">
        <v>158</v>
      </c>
      <c r="D149" s="73">
        <f>VLOOKUP(B149,'Data 2'!$A$4:$S$513,$O$2+2)</f>
        <v>1.4</v>
      </c>
      <c r="E149" s="74">
        <f t="shared" si="8"/>
        <v>1.40144</v>
      </c>
      <c r="F149" s="73">
        <f t="shared" si="9"/>
        <v>479</v>
      </c>
      <c r="G149" s="87" t="str">
        <f t="shared" si="10"/>
        <v>Endeavour Hills - South</v>
      </c>
      <c r="H149" s="87">
        <f t="shared" si="11"/>
        <v>4.7</v>
      </c>
      <c r="I149" s="61"/>
      <c r="J149" s="61"/>
      <c r="K149" s="61"/>
      <c r="L149" s="61"/>
      <c r="M149" s="61"/>
      <c r="N149" s="61"/>
      <c r="O149" s="61"/>
    </row>
    <row r="150" spans="1:15" x14ac:dyDescent="0.3">
      <c r="A150" s="61"/>
      <c r="B150" s="86">
        <v>145</v>
      </c>
      <c r="C150" s="88" t="s">
        <v>159</v>
      </c>
      <c r="D150" s="73">
        <f>VLOOKUP(B150,'Data 2'!$A$4:$S$513,$O$2+2)</f>
        <v>1.8</v>
      </c>
      <c r="E150" s="74">
        <f t="shared" si="8"/>
        <v>1.80145</v>
      </c>
      <c r="F150" s="73">
        <f t="shared" si="9"/>
        <v>449</v>
      </c>
      <c r="G150" s="87" t="str">
        <f t="shared" si="10"/>
        <v>California Gully - Eaglehawk</v>
      </c>
      <c r="H150" s="87">
        <f t="shared" si="11"/>
        <v>4.7</v>
      </c>
      <c r="I150" s="61"/>
      <c r="J150" s="61"/>
      <c r="K150" s="61"/>
      <c r="L150" s="61"/>
      <c r="M150" s="61"/>
      <c r="N150" s="61"/>
      <c r="O150" s="61"/>
    </row>
    <row r="151" spans="1:15" x14ac:dyDescent="0.3">
      <c r="A151" s="61"/>
      <c r="B151" s="86">
        <v>146</v>
      </c>
      <c r="C151" s="88" t="s">
        <v>160</v>
      </c>
      <c r="D151" s="73">
        <f>VLOOKUP(B151,'Data 2'!$A$4:$S$513,$O$2+2)</f>
        <v>5.3</v>
      </c>
      <c r="E151" s="74">
        <f t="shared" si="8"/>
        <v>5.3014599999999996</v>
      </c>
      <c r="F151" s="73">
        <f t="shared" si="9"/>
        <v>108</v>
      </c>
      <c r="G151" s="87" t="str">
        <f t="shared" si="10"/>
        <v>Templestowe Lower</v>
      </c>
      <c r="H151" s="87">
        <f t="shared" si="11"/>
        <v>4.5999999999999996</v>
      </c>
      <c r="I151" s="61"/>
      <c r="J151" s="61"/>
      <c r="K151" s="61"/>
      <c r="L151" s="61"/>
      <c r="M151" s="61"/>
      <c r="N151" s="61"/>
      <c r="O151" s="61"/>
    </row>
    <row r="152" spans="1:15" x14ac:dyDescent="0.3">
      <c r="A152" s="61"/>
      <c r="B152" s="86">
        <v>147</v>
      </c>
      <c r="C152" s="88" t="s">
        <v>523</v>
      </c>
      <c r="D152" s="73">
        <f>VLOOKUP(B152,'Data 2'!$A$4:$S$513,$O$2+2)</f>
        <v>3.2</v>
      </c>
      <c r="E152" s="74">
        <f t="shared" si="8"/>
        <v>3.20147</v>
      </c>
      <c r="F152" s="73">
        <f t="shared" si="9"/>
        <v>271</v>
      </c>
      <c r="G152" s="87" t="str">
        <f t="shared" si="10"/>
        <v>St Kilda East</v>
      </c>
      <c r="H152" s="87">
        <f t="shared" si="11"/>
        <v>4.5999999999999996</v>
      </c>
      <c r="I152" s="61"/>
      <c r="J152" s="61"/>
      <c r="K152" s="61"/>
      <c r="L152" s="61"/>
      <c r="M152" s="61"/>
      <c r="N152" s="61"/>
      <c r="O152" s="61"/>
    </row>
    <row r="153" spans="1:15" x14ac:dyDescent="0.3">
      <c r="A153" s="61"/>
      <c r="B153" s="86">
        <v>148</v>
      </c>
      <c r="C153" s="88" t="s">
        <v>524</v>
      </c>
      <c r="D153" s="73">
        <f>VLOOKUP(B153,'Data 2'!$A$4:$S$513,$O$2+2)</f>
        <v>5.3</v>
      </c>
      <c r="E153" s="74">
        <f t="shared" si="8"/>
        <v>5.3014799999999997</v>
      </c>
      <c r="F153" s="73">
        <f t="shared" si="9"/>
        <v>107</v>
      </c>
      <c r="G153" s="87" t="str">
        <f t="shared" si="10"/>
        <v>Fitzroy North</v>
      </c>
      <c r="H153" s="87">
        <f t="shared" si="11"/>
        <v>4.5999999999999996</v>
      </c>
      <c r="I153" s="61"/>
      <c r="J153" s="61"/>
      <c r="K153" s="61"/>
      <c r="L153" s="61"/>
      <c r="M153" s="61"/>
      <c r="N153" s="61"/>
      <c r="O153" s="61"/>
    </row>
    <row r="154" spans="1:15" x14ac:dyDescent="0.3">
      <c r="A154" s="61"/>
      <c r="B154" s="86">
        <v>149</v>
      </c>
      <c r="C154" s="88" t="s">
        <v>161</v>
      </c>
      <c r="D154" s="73">
        <f>VLOOKUP(B154,'Data 2'!$A$4:$S$513,$O$2+2)</f>
        <v>2.4</v>
      </c>
      <c r="E154" s="74">
        <f t="shared" si="8"/>
        <v>2.4014899999999999</v>
      </c>
      <c r="F154" s="73">
        <f t="shared" si="9"/>
        <v>380</v>
      </c>
      <c r="G154" s="87" t="str">
        <f t="shared" si="10"/>
        <v>Chelsea Heights</v>
      </c>
      <c r="H154" s="87">
        <f t="shared" si="11"/>
        <v>4.5999999999999996</v>
      </c>
      <c r="I154" s="61"/>
      <c r="J154" s="61"/>
      <c r="K154" s="61"/>
      <c r="L154" s="61"/>
      <c r="M154" s="61"/>
      <c r="N154" s="61"/>
      <c r="O154" s="61"/>
    </row>
    <row r="155" spans="1:15" x14ac:dyDescent="0.3">
      <c r="A155" s="61"/>
      <c r="B155" s="86">
        <v>150</v>
      </c>
      <c r="C155" s="88" t="s">
        <v>525</v>
      </c>
      <c r="D155" s="73">
        <f>VLOOKUP(B155,'Data 2'!$A$4:$S$513,$O$2+2)</f>
        <v>3.1</v>
      </c>
      <c r="E155" s="74">
        <f t="shared" si="8"/>
        <v>3.1015000000000001</v>
      </c>
      <c r="F155" s="73">
        <f t="shared" si="9"/>
        <v>282</v>
      </c>
      <c r="G155" s="87" t="str">
        <f t="shared" si="10"/>
        <v>Canadian - Mount Clear</v>
      </c>
      <c r="H155" s="87">
        <f t="shared" si="11"/>
        <v>4.5999999999999996</v>
      </c>
      <c r="I155" s="61"/>
      <c r="J155" s="61"/>
      <c r="K155" s="61"/>
      <c r="L155" s="61"/>
      <c r="M155" s="61"/>
      <c r="N155" s="61"/>
      <c r="O155" s="61"/>
    </row>
    <row r="156" spans="1:15" x14ac:dyDescent="0.3">
      <c r="A156" s="61"/>
      <c r="B156" s="86">
        <v>151</v>
      </c>
      <c r="C156" s="88" t="s">
        <v>526</v>
      </c>
      <c r="D156" s="73">
        <f>VLOOKUP(B156,'Data 2'!$A$4:$S$513,$O$2+2)</f>
        <v>3.2</v>
      </c>
      <c r="E156" s="74">
        <f t="shared" si="8"/>
        <v>3.2015100000000003</v>
      </c>
      <c r="F156" s="73">
        <f t="shared" si="9"/>
        <v>270</v>
      </c>
      <c r="G156" s="87" t="str">
        <f t="shared" si="10"/>
        <v>Burwood East</v>
      </c>
      <c r="H156" s="87">
        <f t="shared" si="11"/>
        <v>4.5999999999999996</v>
      </c>
      <c r="I156" s="61"/>
      <c r="J156" s="61"/>
      <c r="K156" s="61"/>
      <c r="L156" s="61"/>
      <c r="M156" s="61"/>
      <c r="N156" s="61"/>
      <c r="O156" s="61"/>
    </row>
    <row r="157" spans="1:15" x14ac:dyDescent="0.3">
      <c r="A157" s="61"/>
      <c r="B157" s="86">
        <v>152</v>
      </c>
      <c r="C157" s="88" t="s">
        <v>162</v>
      </c>
      <c r="D157" s="73">
        <f>VLOOKUP(B157,'Data 2'!$A$4:$S$513,$O$2+2)</f>
        <v>13.3</v>
      </c>
      <c r="E157" s="74">
        <f t="shared" si="8"/>
        <v>13.30152</v>
      </c>
      <c r="F157" s="73">
        <f t="shared" si="9"/>
        <v>6</v>
      </c>
      <c r="G157" s="87" t="str">
        <f t="shared" si="10"/>
        <v>Whittlesea</v>
      </c>
      <c r="H157" s="87">
        <f t="shared" si="11"/>
        <v>4.5</v>
      </c>
      <c r="I157" s="61"/>
      <c r="J157" s="61"/>
      <c r="K157" s="61"/>
      <c r="L157" s="61"/>
      <c r="M157" s="61"/>
      <c r="N157" s="61"/>
      <c r="O157" s="61"/>
    </row>
    <row r="158" spans="1:15" x14ac:dyDescent="0.3">
      <c r="A158" s="61"/>
      <c r="B158" s="86">
        <v>153</v>
      </c>
      <c r="C158" s="88" t="s">
        <v>163</v>
      </c>
      <c r="D158" s="73">
        <f>VLOOKUP(B158,'Data 2'!$A$4:$S$513,$O$2+2)</f>
        <v>2.4</v>
      </c>
      <c r="E158" s="74">
        <f t="shared" si="8"/>
        <v>2.4015299999999997</v>
      </c>
      <c r="F158" s="73">
        <f t="shared" si="9"/>
        <v>379</v>
      </c>
      <c r="G158" s="87" t="str">
        <f t="shared" si="10"/>
        <v>Wangaratta</v>
      </c>
      <c r="H158" s="87">
        <f t="shared" si="11"/>
        <v>4.5</v>
      </c>
      <c r="I158" s="61"/>
      <c r="J158" s="61"/>
      <c r="K158" s="61"/>
      <c r="L158" s="61"/>
      <c r="M158" s="61"/>
      <c r="N158" s="61"/>
      <c r="O158" s="61"/>
    </row>
    <row r="159" spans="1:15" x14ac:dyDescent="0.3">
      <c r="A159" s="61"/>
      <c r="B159" s="86">
        <v>154</v>
      </c>
      <c r="C159" s="88" t="s">
        <v>347</v>
      </c>
      <c r="D159" s="73">
        <f>VLOOKUP(B159,'Data 2'!$A$4:$S$513,$O$2+2)</f>
        <v>3.1</v>
      </c>
      <c r="E159" s="74">
        <f t="shared" si="8"/>
        <v>3.10154</v>
      </c>
      <c r="F159" s="73">
        <f t="shared" si="9"/>
        <v>281</v>
      </c>
      <c r="G159" s="87" t="str">
        <f t="shared" si="10"/>
        <v>Springvale South</v>
      </c>
      <c r="H159" s="87">
        <f t="shared" si="11"/>
        <v>4.5</v>
      </c>
      <c r="I159" s="61"/>
      <c r="J159" s="61"/>
      <c r="K159" s="61"/>
      <c r="L159" s="61"/>
      <c r="M159" s="61"/>
      <c r="N159" s="61"/>
      <c r="O159" s="61"/>
    </row>
    <row r="160" spans="1:15" x14ac:dyDescent="0.3">
      <c r="A160" s="61"/>
      <c r="B160" s="86">
        <v>155</v>
      </c>
      <c r="C160" s="88" t="s">
        <v>348</v>
      </c>
      <c r="D160" s="73">
        <f>VLOOKUP(B160,'Data 2'!$A$4:$S$513,$O$2+2)</f>
        <v>2.9</v>
      </c>
      <c r="E160" s="74">
        <f t="shared" si="8"/>
        <v>2.9015499999999999</v>
      </c>
      <c r="F160" s="73">
        <f t="shared" si="9"/>
        <v>314</v>
      </c>
      <c r="G160" s="87" t="str">
        <f t="shared" si="10"/>
        <v>South Yarra - South</v>
      </c>
      <c r="H160" s="87">
        <f t="shared" si="11"/>
        <v>4.5</v>
      </c>
      <c r="I160" s="61"/>
      <c r="J160" s="61"/>
      <c r="K160" s="61"/>
      <c r="L160" s="61"/>
      <c r="M160" s="61"/>
      <c r="N160" s="61"/>
      <c r="O160" s="61"/>
    </row>
    <row r="161" spans="1:15" x14ac:dyDescent="0.3">
      <c r="A161" s="61"/>
      <c r="B161" s="86">
        <v>156</v>
      </c>
      <c r="C161" s="88" t="s">
        <v>164</v>
      </c>
      <c r="D161" s="73">
        <f>VLOOKUP(B161,'Data 2'!$A$4:$S$513,$O$2+2)</f>
        <v>2.6</v>
      </c>
      <c r="E161" s="74">
        <f t="shared" si="8"/>
        <v>2.6015600000000001</v>
      </c>
      <c r="F161" s="73">
        <f t="shared" si="9"/>
        <v>350</v>
      </c>
      <c r="G161" s="87" t="str">
        <f t="shared" si="10"/>
        <v>Reservoir - South West</v>
      </c>
      <c r="H161" s="87">
        <f t="shared" si="11"/>
        <v>4.5</v>
      </c>
      <c r="I161" s="61"/>
      <c r="J161" s="61"/>
      <c r="K161" s="61"/>
      <c r="L161" s="61"/>
      <c r="M161" s="61"/>
      <c r="N161" s="61"/>
      <c r="O161" s="61"/>
    </row>
    <row r="162" spans="1:15" x14ac:dyDescent="0.3">
      <c r="A162" s="61"/>
      <c r="B162" s="86">
        <v>157</v>
      </c>
      <c r="C162" s="88" t="s">
        <v>349</v>
      </c>
      <c r="D162" s="73">
        <f>VLOOKUP(B162,'Data 2'!$A$4:$S$513,$O$2+2)</f>
        <v>1.3</v>
      </c>
      <c r="E162" s="74">
        <f t="shared" si="8"/>
        <v>1.3015700000000001</v>
      </c>
      <c r="F162" s="73">
        <f t="shared" si="9"/>
        <v>488</v>
      </c>
      <c r="G162" s="87" t="str">
        <f t="shared" si="10"/>
        <v>Carlton North - Princes Hill</v>
      </c>
      <c r="H162" s="87">
        <f t="shared" si="11"/>
        <v>4.5</v>
      </c>
      <c r="I162" s="61"/>
      <c r="J162" s="61"/>
      <c r="K162" s="61"/>
      <c r="L162" s="61"/>
      <c r="M162" s="61"/>
      <c r="N162" s="61"/>
      <c r="O162" s="61"/>
    </row>
    <row r="163" spans="1:15" x14ac:dyDescent="0.3">
      <c r="A163" s="61"/>
      <c r="B163" s="86">
        <v>158</v>
      </c>
      <c r="C163" s="88" t="s">
        <v>165</v>
      </c>
      <c r="D163" s="73">
        <f>VLOOKUP(B163,'Data 2'!$A$4:$S$513,$O$2+2)</f>
        <v>3.3</v>
      </c>
      <c r="E163" s="74">
        <f t="shared" si="8"/>
        <v>3.30158</v>
      </c>
      <c r="F163" s="73">
        <f t="shared" si="9"/>
        <v>260</v>
      </c>
      <c r="G163" s="87" t="str">
        <f t="shared" si="10"/>
        <v>Alphington - Fairfield</v>
      </c>
      <c r="H163" s="87">
        <f t="shared" si="11"/>
        <v>4.5</v>
      </c>
      <c r="I163" s="61"/>
      <c r="J163" s="61"/>
      <c r="K163" s="61"/>
      <c r="L163" s="61"/>
      <c r="M163" s="61"/>
      <c r="N163" s="61"/>
      <c r="O163" s="61"/>
    </row>
    <row r="164" spans="1:15" x14ac:dyDescent="0.3">
      <c r="A164" s="61"/>
      <c r="B164" s="86">
        <v>159</v>
      </c>
      <c r="C164" s="88" t="s">
        <v>166</v>
      </c>
      <c r="D164" s="73">
        <f>VLOOKUP(B164,'Data 2'!$A$4:$S$513,$O$2+2)</f>
        <v>2.2000000000000002</v>
      </c>
      <c r="E164" s="74">
        <f t="shared" si="8"/>
        <v>2.2015900000000004</v>
      </c>
      <c r="F164" s="73">
        <f t="shared" si="9"/>
        <v>411</v>
      </c>
      <c r="G164" s="87" t="str">
        <f t="shared" si="10"/>
        <v>Sydenham</v>
      </c>
      <c r="H164" s="87">
        <f t="shared" si="11"/>
        <v>4.4000000000000004</v>
      </c>
      <c r="I164" s="61"/>
      <c r="J164" s="61"/>
      <c r="K164" s="61"/>
      <c r="L164" s="61"/>
      <c r="M164" s="61"/>
      <c r="N164" s="61"/>
      <c r="O164" s="61"/>
    </row>
    <row r="165" spans="1:15" x14ac:dyDescent="0.3">
      <c r="A165" s="61"/>
      <c r="B165" s="86">
        <v>160</v>
      </c>
      <c r="C165" s="88" t="s">
        <v>167</v>
      </c>
      <c r="D165" s="73">
        <f>VLOOKUP(B165,'Data 2'!$A$4:$S$513,$O$2+2)</f>
        <v>2.2000000000000002</v>
      </c>
      <c r="E165" s="74">
        <f t="shared" si="8"/>
        <v>2.2016</v>
      </c>
      <c r="F165" s="73">
        <f t="shared" si="9"/>
        <v>410</v>
      </c>
      <c r="G165" s="87" t="str">
        <f t="shared" si="10"/>
        <v>Kerang</v>
      </c>
      <c r="H165" s="87">
        <f t="shared" si="11"/>
        <v>4.4000000000000004</v>
      </c>
      <c r="I165" s="61"/>
      <c r="J165" s="61"/>
      <c r="K165" s="61"/>
      <c r="L165" s="61"/>
      <c r="M165" s="61"/>
      <c r="N165" s="61"/>
      <c r="O165" s="61"/>
    </row>
    <row r="166" spans="1:15" x14ac:dyDescent="0.3">
      <c r="A166" s="61"/>
      <c r="B166" s="86">
        <v>161</v>
      </c>
      <c r="C166" s="88" t="s">
        <v>168</v>
      </c>
      <c r="D166" s="73">
        <f>VLOOKUP(B166,'Data 2'!$A$4:$S$513,$O$2+2)</f>
        <v>3.2</v>
      </c>
      <c r="E166" s="74">
        <f t="shared" si="8"/>
        <v>3.2016100000000001</v>
      </c>
      <c r="F166" s="73">
        <f t="shared" si="9"/>
        <v>269</v>
      </c>
      <c r="G166" s="87" t="str">
        <f t="shared" si="10"/>
        <v>Golden Plains - North</v>
      </c>
      <c r="H166" s="87">
        <f t="shared" si="11"/>
        <v>4.4000000000000004</v>
      </c>
      <c r="I166" s="61"/>
      <c r="J166" s="61"/>
      <c r="K166" s="61"/>
      <c r="L166" s="61"/>
      <c r="M166" s="61"/>
      <c r="N166" s="61"/>
      <c r="O166" s="61"/>
    </row>
    <row r="167" spans="1:15" x14ac:dyDescent="0.3">
      <c r="A167" s="61"/>
      <c r="B167" s="86">
        <v>162</v>
      </c>
      <c r="C167" s="88" t="s">
        <v>169</v>
      </c>
      <c r="D167" s="73">
        <f>VLOOKUP(B167,'Data 2'!$A$4:$S$513,$O$2+2)</f>
        <v>1.9</v>
      </c>
      <c r="E167" s="74">
        <f t="shared" si="8"/>
        <v>1.9016199999999999</v>
      </c>
      <c r="F167" s="73">
        <f t="shared" si="9"/>
        <v>440</v>
      </c>
      <c r="G167" s="87" t="str">
        <f t="shared" si="10"/>
        <v>Cranbourne West</v>
      </c>
      <c r="H167" s="87">
        <f t="shared" si="11"/>
        <v>4.4000000000000004</v>
      </c>
      <c r="I167" s="61"/>
      <c r="J167" s="61"/>
      <c r="K167" s="61"/>
      <c r="L167" s="61"/>
      <c r="M167" s="61"/>
      <c r="N167" s="61"/>
      <c r="O167" s="61"/>
    </row>
    <row r="168" spans="1:15" x14ac:dyDescent="0.3">
      <c r="A168" s="61"/>
      <c r="B168" s="86">
        <v>163</v>
      </c>
      <c r="C168" s="88" t="s">
        <v>527</v>
      </c>
      <c r="D168" s="73">
        <f>VLOOKUP(B168,'Data 2'!$A$4:$S$513,$O$2+2)</f>
        <v>4.9000000000000004</v>
      </c>
      <c r="E168" s="74">
        <f t="shared" si="8"/>
        <v>4.9016299999999999</v>
      </c>
      <c r="F168" s="73">
        <f t="shared" si="9"/>
        <v>129</v>
      </c>
      <c r="G168" s="87" t="str">
        <f t="shared" si="10"/>
        <v>Burnside</v>
      </c>
      <c r="H168" s="87">
        <f t="shared" si="11"/>
        <v>4.4000000000000004</v>
      </c>
      <c r="I168" s="61"/>
      <c r="J168" s="61"/>
      <c r="K168" s="61"/>
      <c r="L168" s="61"/>
      <c r="M168" s="61"/>
      <c r="N168" s="61"/>
      <c r="O168" s="61"/>
    </row>
    <row r="169" spans="1:15" x14ac:dyDescent="0.3">
      <c r="A169" s="61"/>
      <c r="B169" s="86">
        <v>164</v>
      </c>
      <c r="C169" s="88" t="s">
        <v>528</v>
      </c>
      <c r="D169" s="73">
        <f>VLOOKUP(B169,'Data 2'!$A$4:$S$513,$O$2+2)</f>
        <v>4.7</v>
      </c>
      <c r="E169" s="74">
        <f t="shared" si="8"/>
        <v>4.7016400000000003</v>
      </c>
      <c r="F169" s="73">
        <f t="shared" si="9"/>
        <v>144</v>
      </c>
      <c r="G169" s="87" t="str">
        <f t="shared" si="10"/>
        <v>Beaufort</v>
      </c>
      <c r="H169" s="87">
        <f t="shared" si="11"/>
        <v>4.4000000000000004</v>
      </c>
      <c r="I169" s="61"/>
      <c r="J169" s="61"/>
      <c r="K169" s="61"/>
      <c r="L169" s="61"/>
      <c r="M169" s="61"/>
      <c r="N169" s="61"/>
      <c r="O169" s="61"/>
    </row>
    <row r="170" spans="1:15" x14ac:dyDescent="0.3">
      <c r="A170" s="61"/>
      <c r="B170" s="86">
        <v>165</v>
      </c>
      <c r="C170" s="88" t="s">
        <v>529</v>
      </c>
      <c r="D170" s="73">
        <f>VLOOKUP(B170,'Data 2'!$A$4:$S$513,$O$2+2)</f>
        <v>6.2</v>
      </c>
      <c r="E170" s="74">
        <f t="shared" si="8"/>
        <v>6.2016499999999999</v>
      </c>
      <c r="F170" s="73">
        <f t="shared" si="9"/>
        <v>71</v>
      </c>
      <c r="G170" s="87" t="str">
        <f t="shared" si="10"/>
        <v>Altona Meadows</v>
      </c>
      <c r="H170" s="87">
        <f t="shared" si="11"/>
        <v>4.4000000000000004</v>
      </c>
      <c r="I170" s="61"/>
      <c r="J170" s="61"/>
      <c r="K170" s="61"/>
      <c r="L170" s="61"/>
      <c r="M170" s="61"/>
      <c r="N170" s="61"/>
      <c r="O170" s="61"/>
    </row>
    <row r="171" spans="1:15" x14ac:dyDescent="0.3">
      <c r="A171" s="61"/>
      <c r="B171" s="86">
        <v>166</v>
      </c>
      <c r="C171" s="88" t="s">
        <v>530</v>
      </c>
      <c r="D171" s="73">
        <f>VLOOKUP(B171,'Data 2'!$A$4:$S$513,$O$2+2)</f>
        <v>9.4</v>
      </c>
      <c r="E171" s="74">
        <f t="shared" si="8"/>
        <v>9.4016599999999997</v>
      </c>
      <c r="F171" s="73">
        <f t="shared" si="9"/>
        <v>18</v>
      </c>
      <c r="G171" s="87" t="str">
        <f t="shared" si="10"/>
        <v>Pakenham - South West</v>
      </c>
      <c r="H171" s="87">
        <f t="shared" si="11"/>
        <v>4.3</v>
      </c>
      <c r="I171" s="61"/>
      <c r="J171" s="61"/>
      <c r="K171" s="61"/>
      <c r="L171" s="61"/>
      <c r="M171" s="61"/>
      <c r="N171" s="61"/>
      <c r="O171" s="61"/>
    </row>
    <row r="172" spans="1:15" x14ac:dyDescent="0.3">
      <c r="A172" s="61"/>
      <c r="B172" s="86">
        <v>167</v>
      </c>
      <c r="C172" s="88" t="s">
        <v>531</v>
      </c>
      <c r="D172" s="73">
        <f>VLOOKUP(B172,'Data 2'!$A$4:$S$513,$O$2+2)</f>
        <v>4.7</v>
      </c>
      <c r="E172" s="74">
        <f t="shared" si="8"/>
        <v>4.70167</v>
      </c>
      <c r="F172" s="73">
        <f t="shared" si="9"/>
        <v>143</v>
      </c>
      <c r="G172" s="87" t="str">
        <f t="shared" si="10"/>
        <v>Croydon South</v>
      </c>
      <c r="H172" s="87">
        <f t="shared" si="11"/>
        <v>4.3</v>
      </c>
      <c r="I172" s="61"/>
      <c r="J172" s="61"/>
      <c r="K172" s="61"/>
      <c r="L172" s="61"/>
      <c r="M172" s="61"/>
      <c r="N172" s="61"/>
      <c r="O172" s="61"/>
    </row>
    <row r="173" spans="1:15" x14ac:dyDescent="0.3">
      <c r="A173" s="61"/>
      <c r="B173" s="86">
        <v>168</v>
      </c>
      <c r="C173" s="88" t="s">
        <v>532</v>
      </c>
      <c r="D173" s="73">
        <f>VLOOKUP(B173,'Data 2'!$A$4:$S$513,$O$2+2)</f>
        <v>3.1</v>
      </c>
      <c r="E173" s="74">
        <f t="shared" si="8"/>
        <v>3.10168</v>
      </c>
      <c r="F173" s="73">
        <f t="shared" si="9"/>
        <v>280</v>
      </c>
      <c r="G173" s="87" t="str">
        <f t="shared" si="10"/>
        <v>Churchill</v>
      </c>
      <c r="H173" s="87">
        <f t="shared" si="11"/>
        <v>4.3</v>
      </c>
      <c r="I173" s="61"/>
      <c r="J173" s="61"/>
      <c r="K173" s="61"/>
      <c r="L173" s="61"/>
      <c r="M173" s="61"/>
      <c r="N173" s="61"/>
      <c r="O173" s="61"/>
    </row>
    <row r="174" spans="1:15" x14ac:dyDescent="0.3">
      <c r="A174" s="61"/>
      <c r="B174" s="86">
        <v>169</v>
      </c>
      <c r="C174" s="88" t="s">
        <v>533</v>
      </c>
      <c r="D174" s="73">
        <f>VLOOKUP(B174,'Data 2'!$A$4:$S$513,$O$2+2)</f>
        <v>3.1</v>
      </c>
      <c r="E174" s="74">
        <f t="shared" si="8"/>
        <v>3.1016900000000001</v>
      </c>
      <c r="F174" s="73">
        <f t="shared" si="9"/>
        <v>279</v>
      </c>
      <c r="G174" s="87" t="str">
        <f t="shared" si="10"/>
        <v>Bundoora - West</v>
      </c>
      <c r="H174" s="87">
        <f t="shared" si="11"/>
        <v>4.3</v>
      </c>
      <c r="I174" s="61"/>
      <c r="J174" s="61"/>
      <c r="K174" s="61"/>
      <c r="L174" s="61"/>
      <c r="M174" s="61"/>
      <c r="N174" s="61"/>
      <c r="O174" s="61"/>
    </row>
    <row r="175" spans="1:15" x14ac:dyDescent="0.3">
      <c r="A175" s="61"/>
      <c r="B175" s="86">
        <v>170</v>
      </c>
      <c r="C175" s="88" t="s">
        <v>350</v>
      </c>
      <c r="D175" s="73">
        <f>VLOOKUP(B175,'Data 2'!$A$4:$S$513,$O$2+2)</f>
        <v>3.2</v>
      </c>
      <c r="E175" s="74">
        <f t="shared" si="8"/>
        <v>3.2017000000000002</v>
      </c>
      <c r="F175" s="73">
        <f t="shared" si="9"/>
        <v>268</v>
      </c>
      <c r="G175" s="87" t="str">
        <f t="shared" si="10"/>
        <v>West Melbourne - Residential</v>
      </c>
      <c r="H175" s="87">
        <f t="shared" si="11"/>
        <v>4.2</v>
      </c>
      <c r="I175" s="61"/>
      <c r="J175" s="61"/>
      <c r="K175" s="61"/>
      <c r="L175" s="61"/>
      <c r="M175" s="61"/>
      <c r="N175" s="61"/>
      <c r="O175" s="61"/>
    </row>
    <row r="176" spans="1:15" x14ac:dyDescent="0.3">
      <c r="A176" s="61"/>
      <c r="B176" s="86">
        <v>171</v>
      </c>
      <c r="C176" s="88" t="s">
        <v>534</v>
      </c>
      <c r="D176" s="73">
        <f>VLOOKUP(B176,'Data 2'!$A$4:$S$513,$O$2+2)</f>
        <v>2.2999999999999998</v>
      </c>
      <c r="E176" s="74">
        <f t="shared" si="8"/>
        <v>2.3017099999999999</v>
      </c>
      <c r="F176" s="73">
        <f t="shared" si="9"/>
        <v>398</v>
      </c>
      <c r="G176" s="87" t="str">
        <f t="shared" si="10"/>
        <v>The Basin</v>
      </c>
      <c r="H176" s="87">
        <f t="shared" si="11"/>
        <v>4.2</v>
      </c>
      <c r="I176" s="61"/>
      <c r="J176" s="61"/>
      <c r="K176" s="61"/>
      <c r="L176" s="61"/>
      <c r="M176" s="61"/>
      <c r="N176" s="61"/>
      <c r="O176" s="61"/>
    </row>
    <row r="177" spans="1:15" x14ac:dyDescent="0.3">
      <c r="A177" s="61"/>
      <c r="B177" s="86">
        <v>172</v>
      </c>
      <c r="C177" s="88" t="s">
        <v>170</v>
      </c>
      <c r="D177" s="73">
        <f>VLOOKUP(B177,'Data 2'!$A$4:$S$513,$O$2+2)</f>
        <v>6.1</v>
      </c>
      <c r="E177" s="74">
        <f t="shared" si="8"/>
        <v>6.1017199999999994</v>
      </c>
      <c r="F177" s="73">
        <f t="shared" si="9"/>
        <v>72</v>
      </c>
      <c r="G177" s="87" t="str">
        <f t="shared" si="10"/>
        <v>Tarneit - South</v>
      </c>
      <c r="H177" s="87">
        <f t="shared" si="11"/>
        <v>4.2</v>
      </c>
      <c r="I177" s="61"/>
      <c r="J177" s="61"/>
      <c r="K177" s="61"/>
      <c r="L177" s="61"/>
      <c r="M177" s="61"/>
      <c r="N177" s="61"/>
      <c r="O177" s="61"/>
    </row>
    <row r="178" spans="1:15" x14ac:dyDescent="0.3">
      <c r="A178" s="61"/>
      <c r="B178" s="86">
        <v>173</v>
      </c>
      <c r="C178" s="88" t="s">
        <v>535</v>
      </c>
      <c r="D178" s="73">
        <f>VLOOKUP(B178,'Data 2'!$A$4:$S$513,$O$2+2)</f>
        <v>6.3</v>
      </c>
      <c r="E178" s="74">
        <f t="shared" si="8"/>
        <v>6.3017300000000001</v>
      </c>
      <c r="F178" s="73">
        <f t="shared" si="9"/>
        <v>65</v>
      </c>
      <c r="G178" s="87" t="str">
        <f t="shared" si="10"/>
        <v>Rockbank - Mount Cottrell</v>
      </c>
      <c r="H178" s="87">
        <f t="shared" si="11"/>
        <v>4.2</v>
      </c>
      <c r="I178" s="61"/>
      <c r="J178" s="61"/>
      <c r="K178" s="61"/>
      <c r="L178" s="61"/>
      <c r="M178" s="61"/>
      <c r="N178" s="61"/>
      <c r="O178" s="61"/>
    </row>
    <row r="179" spans="1:15" x14ac:dyDescent="0.3">
      <c r="A179" s="61"/>
      <c r="B179" s="86">
        <v>174</v>
      </c>
      <c r="C179" s="88" t="s">
        <v>536</v>
      </c>
      <c r="D179" s="73">
        <f>VLOOKUP(B179,'Data 2'!$A$4:$S$513,$O$2+2)</f>
        <v>4.0999999999999996</v>
      </c>
      <c r="E179" s="74">
        <f t="shared" si="8"/>
        <v>4.1017399999999995</v>
      </c>
      <c r="F179" s="73">
        <f t="shared" si="9"/>
        <v>188</v>
      </c>
      <c r="G179" s="87" t="str">
        <f t="shared" si="10"/>
        <v>Mill Park - North</v>
      </c>
      <c r="H179" s="87">
        <f t="shared" si="11"/>
        <v>4.2</v>
      </c>
      <c r="I179" s="61"/>
      <c r="J179" s="61"/>
      <c r="K179" s="61"/>
      <c r="L179" s="61"/>
      <c r="M179" s="61"/>
      <c r="N179" s="61"/>
      <c r="O179" s="61"/>
    </row>
    <row r="180" spans="1:15" x14ac:dyDescent="0.3">
      <c r="A180" s="61"/>
      <c r="B180" s="86">
        <v>175</v>
      </c>
      <c r="C180" s="88" t="s">
        <v>171</v>
      </c>
      <c r="D180" s="73">
        <f>VLOOKUP(B180,'Data 2'!$A$4:$S$513,$O$2+2)</f>
        <v>7.5</v>
      </c>
      <c r="E180" s="74">
        <f t="shared" si="8"/>
        <v>7.5017500000000004</v>
      </c>
      <c r="F180" s="73">
        <f t="shared" si="9"/>
        <v>38</v>
      </c>
      <c r="G180" s="87" t="str">
        <f t="shared" si="10"/>
        <v>Longford - Loch Sport</v>
      </c>
      <c r="H180" s="87">
        <f t="shared" si="11"/>
        <v>4.2</v>
      </c>
      <c r="I180" s="61"/>
      <c r="J180" s="61"/>
      <c r="K180" s="61"/>
      <c r="L180" s="61"/>
      <c r="M180" s="61"/>
      <c r="N180" s="61"/>
      <c r="O180" s="61"/>
    </row>
    <row r="181" spans="1:15" x14ac:dyDescent="0.3">
      <c r="A181" s="61"/>
      <c r="B181" s="86">
        <v>176</v>
      </c>
      <c r="C181" s="88" t="s">
        <v>172</v>
      </c>
      <c r="D181" s="73">
        <f>VLOOKUP(B181,'Data 2'!$A$4:$S$513,$O$2+2)</f>
        <v>4.5999999999999996</v>
      </c>
      <c r="E181" s="74">
        <f t="shared" si="8"/>
        <v>4.6017599999999996</v>
      </c>
      <c r="F181" s="73">
        <f t="shared" si="9"/>
        <v>148</v>
      </c>
      <c r="G181" s="87" t="str">
        <f t="shared" si="10"/>
        <v>Laverton</v>
      </c>
      <c r="H181" s="87">
        <f t="shared" si="11"/>
        <v>4.2</v>
      </c>
      <c r="I181" s="61"/>
      <c r="J181" s="61"/>
      <c r="K181" s="61"/>
      <c r="L181" s="61"/>
      <c r="M181" s="61"/>
      <c r="N181" s="61"/>
      <c r="O181" s="61"/>
    </row>
    <row r="182" spans="1:15" x14ac:dyDescent="0.3">
      <c r="A182" s="61"/>
      <c r="B182" s="86">
        <v>177</v>
      </c>
      <c r="C182" s="88" t="s">
        <v>173</v>
      </c>
      <c r="D182" s="73">
        <f>VLOOKUP(B182,'Data 2'!$A$4:$S$513,$O$2+2)</f>
        <v>10.9</v>
      </c>
      <c r="E182" s="74">
        <f t="shared" si="8"/>
        <v>10.901770000000001</v>
      </c>
      <c r="F182" s="73">
        <f t="shared" si="9"/>
        <v>13</v>
      </c>
      <c r="G182" s="87" t="str">
        <f t="shared" si="10"/>
        <v>Kilsyth</v>
      </c>
      <c r="H182" s="87">
        <f t="shared" si="11"/>
        <v>4.2</v>
      </c>
      <c r="I182" s="61"/>
      <c r="J182" s="61"/>
      <c r="K182" s="61"/>
      <c r="L182" s="61"/>
      <c r="M182" s="61"/>
      <c r="N182" s="61"/>
      <c r="O182" s="61"/>
    </row>
    <row r="183" spans="1:15" x14ac:dyDescent="0.3">
      <c r="A183" s="61"/>
      <c r="B183" s="86">
        <v>178</v>
      </c>
      <c r="C183" s="88" t="s">
        <v>174</v>
      </c>
      <c r="D183" s="73">
        <f>VLOOKUP(B183,'Data 2'!$A$4:$S$513,$O$2+2)</f>
        <v>0.7</v>
      </c>
      <c r="E183" s="74">
        <f t="shared" si="8"/>
        <v>0.70177999999999996</v>
      </c>
      <c r="F183" s="73">
        <f t="shared" si="9"/>
        <v>510</v>
      </c>
      <c r="G183" s="87" t="str">
        <f t="shared" si="10"/>
        <v>Healesville - Yarra Glen</v>
      </c>
      <c r="H183" s="87">
        <f t="shared" si="11"/>
        <v>4.2</v>
      </c>
      <c r="I183" s="61"/>
      <c r="J183" s="61"/>
      <c r="K183" s="61"/>
      <c r="L183" s="61"/>
      <c r="M183" s="61"/>
      <c r="N183" s="61"/>
      <c r="O183" s="61"/>
    </row>
    <row r="184" spans="1:15" x14ac:dyDescent="0.3">
      <c r="A184" s="61"/>
      <c r="B184" s="86">
        <v>179</v>
      </c>
      <c r="C184" s="88" t="s">
        <v>351</v>
      </c>
      <c r="D184" s="73">
        <f>VLOOKUP(B184,'Data 2'!$A$4:$S$513,$O$2+2)</f>
        <v>3.3</v>
      </c>
      <c r="E184" s="74">
        <f t="shared" si="8"/>
        <v>3.30179</v>
      </c>
      <c r="F184" s="73">
        <f t="shared" si="9"/>
        <v>259</v>
      </c>
      <c r="G184" s="87" t="str">
        <f t="shared" si="10"/>
        <v>Cranbourne East - South</v>
      </c>
      <c r="H184" s="87">
        <f t="shared" si="11"/>
        <v>4.2</v>
      </c>
      <c r="I184" s="61"/>
      <c r="J184" s="61"/>
      <c r="K184" s="61"/>
      <c r="L184" s="61"/>
      <c r="M184" s="61"/>
      <c r="N184" s="61"/>
      <c r="O184" s="61"/>
    </row>
    <row r="185" spans="1:15" x14ac:dyDescent="0.3">
      <c r="A185" s="61"/>
      <c r="B185" s="86">
        <v>180</v>
      </c>
      <c r="C185" s="88" t="s">
        <v>175</v>
      </c>
      <c r="D185" s="73">
        <f>VLOOKUP(B185,'Data 2'!$A$4:$S$513,$O$2+2)</f>
        <v>5.4</v>
      </c>
      <c r="E185" s="74">
        <f t="shared" si="8"/>
        <v>5.4018000000000006</v>
      </c>
      <c r="F185" s="73">
        <f t="shared" si="9"/>
        <v>104</v>
      </c>
      <c r="G185" s="87" t="str">
        <f t="shared" si="10"/>
        <v>Box Hill North</v>
      </c>
      <c r="H185" s="87">
        <f t="shared" si="11"/>
        <v>4.2</v>
      </c>
      <c r="I185" s="61"/>
      <c r="J185" s="61"/>
      <c r="K185" s="61"/>
      <c r="L185" s="61"/>
      <c r="M185" s="61"/>
      <c r="N185" s="61"/>
      <c r="O185" s="61"/>
    </row>
    <row r="186" spans="1:15" x14ac:dyDescent="0.3">
      <c r="A186" s="61"/>
      <c r="B186" s="86">
        <v>181</v>
      </c>
      <c r="C186" s="88" t="s">
        <v>176</v>
      </c>
      <c r="D186" s="73">
        <f>VLOOKUP(B186,'Data 2'!$A$4:$S$513,$O$2+2)</f>
        <v>4</v>
      </c>
      <c r="E186" s="74">
        <f t="shared" si="8"/>
        <v>4.0018099999999999</v>
      </c>
      <c r="F186" s="73">
        <f t="shared" si="9"/>
        <v>200</v>
      </c>
      <c r="G186" s="87" t="str">
        <f t="shared" si="10"/>
        <v>Yarriambiack</v>
      </c>
      <c r="H186" s="87">
        <f t="shared" si="11"/>
        <v>4.0999999999999996</v>
      </c>
      <c r="I186" s="61"/>
      <c r="J186" s="61"/>
      <c r="K186" s="61"/>
      <c r="L186" s="61"/>
      <c r="M186" s="61"/>
      <c r="N186" s="61"/>
      <c r="O186" s="61"/>
    </row>
    <row r="187" spans="1:15" x14ac:dyDescent="0.3">
      <c r="A187" s="61"/>
      <c r="B187" s="86">
        <v>182</v>
      </c>
      <c r="C187" s="88" t="s">
        <v>352</v>
      </c>
      <c r="D187" s="73">
        <f>VLOOKUP(B187,'Data 2'!$A$4:$S$513,$O$2+2)</f>
        <v>2.8</v>
      </c>
      <c r="E187" s="74">
        <f t="shared" si="8"/>
        <v>2.8018199999999998</v>
      </c>
      <c r="F187" s="73">
        <f t="shared" si="9"/>
        <v>325</v>
      </c>
      <c r="G187" s="87" t="str">
        <f t="shared" si="10"/>
        <v>Wollert</v>
      </c>
      <c r="H187" s="87">
        <f t="shared" si="11"/>
        <v>4.0999999999999996</v>
      </c>
      <c r="I187" s="61"/>
      <c r="J187" s="61"/>
      <c r="K187" s="61"/>
      <c r="L187" s="61"/>
      <c r="M187" s="61"/>
      <c r="N187" s="61"/>
      <c r="O187" s="61"/>
    </row>
    <row r="188" spans="1:15" x14ac:dyDescent="0.3">
      <c r="A188" s="61"/>
      <c r="B188" s="86">
        <v>183</v>
      </c>
      <c r="C188" s="88" t="s">
        <v>177</v>
      </c>
      <c r="D188" s="73">
        <f>VLOOKUP(B188,'Data 2'!$A$4:$S$513,$O$2+2)</f>
        <v>5.8</v>
      </c>
      <c r="E188" s="74">
        <f t="shared" si="8"/>
        <v>5.8018299999999998</v>
      </c>
      <c r="F188" s="73">
        <f t="shared" si="9"/>
        <v>82</v>
      </c>
      <c r="G188" s="87" t="str">
        <f t="shared" si="10"/>
        <v>St Arnaud</v>
      </c>
      <c r="H188" s="87">
        <f t="shared" si="11"/>
        <v>4.0999999999999996</v>
      </c>
      <c r="I188" s="61"/>
      <c r="J188" s="61"/>
      <c r="K188" s="61"/>
      <c r="L188" s="61"/>
      <c r="M188" s="61"/>
      <c r="N188" s="61"/>
      <c r="O188" s="61"/>
    </row>
    <row r="189" spans="1:15" x14ac:dyDescent="0.3">
      <c r="A189" s="61"/>
      <c r="B189" s="86">
        <v>184</v>
      </c>
      <c r="C189" s="88" t="s">
        <v>178</v>
      </c>
      <c r="D189" s="73">
        <f>VLOOKUP(B189,'Data 2'!$A$4:$S$513,$O$2+2)</f>
        <v>8.1999999999999993</v>
      </c>
      <c r="E189" s="74">
        <f t="shared" si="8"/>
        <v>8.2018399999999989</v>
      </c>
      <c r="F189" s="73">
        <f t="shared" si="9"/>
        <v>25</v>
      </c>
      <c r="G189" s="87" t="str">
        <f t="shared" si="10"/>
        <v>South Morang - South</v>
      </c>
      <c r="H189" s="87">
        <f t="shared" si="11"/>
        <v>4.0999999999999996</v>
      </c>
      <c r="I189" s="61"/>
      <c r="J189" s="61"/>
      <c r="K189" s="61"/>
      <c r="L189" s="61"/>
      <c r="M189" s="61"/>
      <c r="N189" s="61"/>
      <c r="O189" s="61"/>
    </row>
    <row r="190" spans="1:15" x14ac:dyDescent="0.3">
      <c r="A190" s="61"/>
      <c r="B190" s="86">
        <v>185</v>
      </c>
      <c r="C190" s="88" t="s">
        <v>179</v>
      </c>
      <c r="D190" s="73">
        <f>VLOOKUP(B190,'Data 2'!$A$4:$S$513,$O$2+2)</f>
        <v>1.3</v>
      </c>
      <c r="E190" s="74">
        <f t="shared" si="8"/>
        <v>1.30185</v>
      </c>
      <c r="F190" s="73">
        <f t="shared" si="9"/>
        <v>487</v>
      </c>
      <c r="G190" s="87" t="str">
        <f t="shared" si="10"/>
        <v>Preston - West</v>
      </c>
      <c r="H190" s="87">
        <f t="shared" si="11"/>
        <v>4.0999999999999996</v>
      </c>
      <c r="I190" s="61"/>
      <c r="J190" s="61"/>
      <c r="K190" s="61"/>
      <c r="L190" s="61"/>
      <c r="M190" s="61"/>
      <c r="N190" s="61"/>
      <c r="O190" s="61"/>
    </row>
    <row r="191" spans="1:15" x14ac:dyDescent="0.3">
      <c r="A191" s="61"/>
      <c r="B191" s="86">
        <v>186</v>
      </c>
      <c r="C191" s="88" t="s">
        <v>537</v>
      </c>
      <c r="D191" s="73">
        <f>VLOOKUP(B191,'Data 2'!$A$4:$S$513,$O$2+2)</f>
        <v>4.8</v>
      </c>
      <c r="E191" s="74">
        <f t="shared" si="8"/>
        <v>4.8018599999999996</v>
      </c>
      <c r="F191" s="73">
        <f t="shared" si="9"/>
        <v>136</v>
      </c>
      <c r="G191" s="87" t="str">
        <f t="shared" si="10"/>
        <v>Northcote - East</v>
      </c>
      <c r="H191" s="87">
        <f t="shared" si="11"/>
        <v>4.0999999999999996</v>
      </c>
      <c r="I191" s="61"/>
      <c r="J191" s="61"/>
      <c r="K191" s="61"/>
      <c r="L191" s="61"/>
      <c r="M191" s="61"/>
      <c r="N191" s="61"/>
      <c r="O191" s="61"/>
    </row>
    <row r="192" spans="1:15" x14ac:dyDescent="0.3">
      <c r="A192" s="61"/>
      <c r="B192" s="86">
        <v>187</v>
      </c>
      <c r="C192" s="88" t="s">
        <v>353</v>
      </c>
      <c r="D192" s="73">
        <f>VLOOKUP(B192,'Data 2'!$A$4:$S$513,$O$2+2)</f>
        <v>2.6</v>
      </c>
      <c r="E192" s="74">
        <f t="shared" si="8"/>
        <v>2.6018699999999999</v>
      </c>
      <c r="F192" s="73">
        <f t="shared" si="9"/>
        <v>349</v>
      </c>
      <c r="G192" s="87" t="str">
        <f t="shared" si="10"/>
        <v>Merbein</v>
      </c>
      <c r="H192" s="87">
        <f t="shared" si="11"/>
        <v>4.0999999999999996</v>
      </c>
      <c r="I192" s="61"/>
      <c r="J192" s="61"/>
      <c r="K192" s="61"/>
      <c r="L192" s="61"/>
      <c r="M192" s="61"/>
      <c r="N192" s="61"/>
      <c r="O192" s="61"/>
    </row>
    <row r="193" spans="1:15" x14ac:dyDescent="0.3">
      <c r="A193" s="61"/>
      <c r="B193" s="86">
        <v>188</v>
      </c>
      <c r="C193" s="88" t="s">
        <v>354</v>
      </c>
      <c r="D193" s="73">
        <f>VLOOKUP(B193,'Data 2'!$A$4:$S$513,$O$2+2)</f>
        <v>4.7</v>
      </c>
      <c r="E193" s="74">
        <f t="shared" si="8"/>
        <v>4.7018800000000001</v>
      </c>
      <c r="F193" s="73">
        <f t="shared" si="9"/>
        <v>142</v>
      </c>
      <c r="G193" s="87" t="str">
        <f t="shared" si="10"/>
        <v>Ferntree Gully (South) - Upper Ferntree Gully</v>
      </c>
      <c r="H193" s="87">
        <f t="shared" si="11"/>
        <v>4.0999999999999996</v>
      </c>
      <c r="I193" s="61"/>
      <c r="J193" s="61"/>
      <c r="K193" s="61"/>
      <c r="L193" s="61"/>
      <c r="M193" s="61"/>
      <c r="N193" s="61"/>
      <c r="O193" s="61"/>
    </row>
    <row r="194" spans="1:15" x14ac:dyDescent="0.3">
      <c r="A194" s="61"/>
      <c r="B194" s="86">
        <v>189</v>
      </c>
      <c r="C194" s="88" t="s">
        <v>355</v>
      </c>
      <c r="D194" s="73">
        <f>VLOOKUP(B194,'Data 2'!$A$4:$S$513,$O$2+2)</f>
        <v>3</v>
      </c>
      <c r="E194" s="74">
        <f t="shared" si="8"/>
        <v>3.0018899999999999</v>
      </c>
      <c r="F194" s="73">
        <f t="shared" si="9"/>
        <v>296</v>
      </c>
      <c r="G194" s="87" t="str">
        <f t="shared" si="10"/>
        <v>Croydon - West</v>
      </c>
      <c r="H194" s="87">
        <f t="shared" si="11"/>
        <v>4.0999999999999996</v>
      </c>
      <c r="I194" s="61"/>
      <c r="J194" s="61"/>
      <c r="K194" s="61"/>
      <c r="L194" s="61"/>
      <c r="M194" s="61"/>
      <c r="N194" s="61"/>
      <c r="O194" s="61"/>
    </row>
    <row r="195" spans="1:15" x14ac:dyDescent="0.3">
      <c r="A195" s="61"/>
      <c r="B195" s="86">
        <v>190</v>
      </c>
      <c r="C195" s="88" t="s">
        <v>180</v>
      </c>
      <c r="D195" s="73">
        <f>VLOOKUP(B195,'Data 2'!$A$4:$S$513,$O$2+2)</f>
        <v>1.3</v>
      </c>
      <c r="E195" s="74">
        <f t="shared" si="8"/>
        <v>1.3019000000000001</v>
      </c>
      <c r="F195" s="73">
        <f t="shared" si="9"/>
        <v>486</v>
      </c>
      <c r="G195" s="87" t="str">
        <f t="shared" si="10"/>
        <v>Creswick - Clunes</v>
      </c>
      <c r="H195" s="87">
        <f t="shared" si="11"/>
        <v>4.0999999999999996</v>
      </c>
      <c r="I195" s="61"/>
      <c r="J195" s="61"/>
      <c r="K195" s="61"/>
      <c r="L195" s="61"/>
      <c r="M195" s="61"/>
      <c r="N195" s="61"/>
      <c r="O195" s="61"/>
    </row>
    <row r="196" spans="1:15" x14ac:dyDescent="0.3">
      <c r="A196" s="61"/>
      <c r="B196" s="86">
        <v>191</v>
      </c>
      <c r="C196" s="88" t="s">
        <v>181</v>
      </c>
      <c r="D196" s="73">
        <f>VLOOKUP(B196,'Data 2'!$A$4:$S$513,$O$2+2)</f>
        <v>6</v>
      </c>
      <c r="E196" s="74">
        <f t="shared" si="8"/>
        <v>6.0019099999999996</v>
      </c>
      <c r="F196" s="73">
        <f t="shared" si="9"/>
        <v>76</v>
      </c>
      <c r="G196" s="87" t="str">
        <f t="shared" si="10"/>
        <v>Cairnlea</v>
      </c>
      <c r="H196" s="87">
        <f t="shared" si="11"/>
        <v>4.0999999999999996</v>
      </c>
      <c r="I196" s="61"/>
      <c r="J196" s="61"/>
      <c r="K196" s="61"/>
      <c r="L196" s="61"/>
      <c r="M196" s="61"/>
      <c r="N196" s="61"/>
      <c r="O196" s="61"/>
    </row>
    <row r="197" spans="1:15" x14ac:dyDescent="0.3">
      <c r="A197" s="61"/>
      <c r="B197" s="86">
        <v>192</v>
      </c>
      <c r="C197" s="88" t="s">
        <v>182</v>
      </c>
      <c r="D197" s="73">
        <f>VLOOKUP(B197,'Data 2'!$A$4:$S$513,$O$2+2)</f>
        <v>2.5</v>
      </c>
      <c r="E197" s="74">
        <f t="shared" si="8"/>
        <v>2.5019200000000001</v>
      </c>
      <c r="F197" s="73">
        <f t="shared" si="9"/>
        <v>366</v>
      </c>
      <c r="G197" s="87" t="str">
        <f t="shared" si="10"/>
        <v>Bundoora - East</v>
      </c>
      <c r="H197" s="87">
        <f t="shared" si="11"/>
        <v>4.0999999999999996</v>
      </c>
      <c r="I197" s="61"/>
      <c r="J197" s="61"/>
      <c r="K197" s="61"/>
      <c r="L197" s="61"/>
      <c r="M197" s="61"/>
      <c r="N197" s="61"/>
      <c r="O197" s="61"/>
    </row>
    <row r="198" spans="1:15" x14ac:dyDescent="0.3">
      <c r="A198" s="61"/>
      <c r="B198" s="86">
        <v>193</v>
      </c>
      <c r="C198" s="88" t="s">
        <v>183</v>
      </c>
      <c r="D198" s="73">
        <f>VLOOKUP(B198,'Data 2'!$A$4:$S$513,$O$2+2)</f>
        <v>1.7</v>
      </c>
      <c r="E198" s="74">
        <f t="shared" si="8"/>
        <v>1.7019299999999999</v>
      </c>
      <c r="F198" s="73">
        <f t="shared" si="9"/>
        <v>460</v>
      </c>
      <c r="G198" s="87" t="str">
        <f t="shared" si="10"/>
        <v>Sunbury - South</v>
      </c>
      <c r="H198" s="87">
        <f t="shared" si="11"/>
        <v>4</v>
      </c>
      <c r="I198" s="61"/>
      <c r="J198" s="61"/>
      <c r="K198" s="61"/>
      <c r="L198" s="61"/>
      <c r="M198" s="61"/>
      <c r="N198" s="61"/>
      <c r="O198" s="61"/>
    </row>
    <row r="199" spans="1:15" x14ac:dyDescent="0.3">
      <c r="A199" s="61"/>
      <c r="B199" s="86">
        <v>194</v>
      </c>
      <c r="C199" s="88" t="s">
        <v>184</v>
      </c>
      <c r="D199" s="73">
        <f>VLOOKUP(B199,'Data 2'!$A$4:$S$513,$O$2+2)</f>
        <v>1.9</v>
      </c>
      <c r="E199" s="74">
        <f t="shared" ref="E199:E262" si="12">D199+0.00001*B199</f>
        <v>1.90194</v>
      </c>
      <c r="F199" s="73">
        <f t="shared" ref="F199:F262" si="13">RANK(E199,E$6:E$515)</f>
        <v>439</v>
      </c>
      <c r="G199" s="87" t="str">
        <f t="shared" ref="G199:G262" si="14">VLOOKUP(MATCH(B199,F$6:F$515,0),B$6:F$515,2)</f>
        <v>Mernda - South</v>
      </c>
      <c r="H199" s="87">
        <f t="shared" ref="H199:H262" si="15">VLOOKUP(MATCH(B199,F$6:F$515,0),B$6:F$515,3)</f>
        <v>4</v>
      </c>
      <c r="I199" s="61"/>
      <c r="J199" s="61"/>
      <c r="K199" s="61"/>
      <c r="L199" s="61"/>
      <c r="M199" s="61"/>
      <c r="N199" s="61"/>
      <c r="O199" s="61"/>
    </row>
    <row r="200" spans="1:15" x14ac:dyDescent="0.3">
      <c r="A200" s="61"/>
      <c r="B200" s="86">
        <v>195</v>
      </c>
      <c r="C200" s="88" t="s">
        <v>356</v>
      </c>
      <c r="D200" s="73">
        <f>VLOOKUP(B200,'Data 2'!$A$4:$S$513,$O$2+2)</f>
        <v>2.1</v>
      </c>
      <c r="E200" s="74">
        <f t="shared" si="12"/>
        <v>2.10195</v>
      </c>
      <c r="F200" s="73">
        <f t="shared" si="13"/>
        <v>423</v>
      </c>
      <c r="G200" s="87" t="str">
        <f t="shared" si="14"/>
        <v>Manor Lakes - Quandong</v>
      </c>
      <c r="H200" s="87">
        <f t="shared" si="15"/>
        <v>4</v>
      </c>
      <c r="I200" s="61"/>
      <c r="J200" s="61"/>
      <c r="K200" s="61"/>
      <c r="L200" s="61"/>
      <c r="M200" s="61"/>
      <c r="N200" s="61"/>
      <c r="O200" s="61"/>
    </row>
    <row r="201" spans="1:15" x14ac:dyDescent="0.3">
      <c r="A201" s="61"/>
      <c r="B201" s="86">
        <v>196</v>
      </c>
      <c r="C201" s="88" t="s">
        <v>538</v>
      </c>
      <c r="D201" s="73">
        <f>VLOOKUP(B201,'Data 2'!$A$4:$S$513,$O$2+2)</f>
        <v>5.9</v>
      </c>
      <c r="E201" s="74">
        <f t="shared" si="12"/>
        <v>5.9019600000000008</v>
      </c>
      <c r="F201" s="73">
        <f t="shared" si="13"/>
        <v>79</v>
      </c>
      <c r="G201" s="87" t="str">
        <f t="shared" si="14"/>
        <v>Loddon</v>
      </c>
      <c r="H201" s="87">
        <f t="shared" si="15"/>
        <v>4</v>
      </c>
      <c r="I201" s="61"/>
      <c r="J201" s="61"/>
      <c r="K201" s="61"/>
      <c r="L201" s="61"/>
      <c r="M201" s="61"/>
      <c r="N201" s="61"/>
      <c r="O201" s="61"/>
    </row>
    <row r="202" spans="1:15" x14ac:dyDescent="0.3">
      <c r="A202" s="61"/>
      <c r="B202" s="86">
        <v>197</v>
      </c>
      <c r="C202" s="88" t="s">
        <v>539</v>
      </c>
      <c r="D202" s="73">
        <f>VLOOKUP(B202,'Data 2'!$A$4:$S$513,$O$2+2)</f>
        <v>3.1</v>
      </c>
      <c r="E202" s="74">
        <f t="shared" si="12"/>
        <v>3.1019700000000001</v>
      </c>
      <c r="F202" s="73">
        <f t="shared" si="13"/>
        <v>278</v>
      </c>
      <c r="G202" s="87" t="str">
        <f t="shared" si="14"/>
        <v>Keysborough - North</v>
      </c>
      <c r="H202" s="87">
        <f t="shared" si="15"/>
        <v>4</v>
      </c>
      <c r="I202" s="61"/>
      <c r="J202" s="61"/>
      <c r="K202" s="61"/>
      <c r="L202" s="61"/>
      <c r="M202" s="61"/>
      <c r="N202" s="61"/>
      <c r="O202" s="61"/>
    </row>
    <row r="203" spans="1:15" x14ac:dyDescent="0.3">
      <c r="A203" s="61"/>
      <c r="B203" s="86">
        <v>198</v>
      </c>
      <c r="C203" s="88" t="s">
        <v>357</v>
      </c>
      <c r="D203" s="73">
        <f>VLOOKUP(B203,'Data 2'!$A$4:$S$513,$O$2+2)</f>
        <v>4.4000000000000004</v>
      </c>
      <c r="E203" s="74">
        <f t="shared" si="12"/>
        <v>4.40198</v>
      </c>
      <c r="F203" s="73">
        <f t="shared" si="13"/>
        <v>161</v>
      </c>
      <c r="G203" s="87" t="str">
        <f t="shared" si="14"/>
        <v>Highett (East) - Cheltenham</v>
      </c>
      <c r="H203" s="87">
        <f t="shared" si="15"/>
        <v>4</v>
      </c>
      <c r="I203" s="61"/>
      <c r="J203" s="61"/>
      <c r="K203" s="61"/>
      <c r="L203" s="61"/>
      <c r="M203" s="61"/>
      <c r="N203" s="61"/>
      <c r="O203" s="61"/>
    </row>
    <row r="204" spans="1:15" x14ac:dyDescent="0.3">
      <c r="A204" s="61"/>
      <c r="B204" s="86">
        <v>199</v>
      </c>
      <c r="C204" s="88" t="s">
        <v>358</v>
      </c>
      <c r="D204" s="73">
        <f>VLOOKUP(B204,'Data 2'!$A$4:$S$513,$O$2+2)</f>
        <v>2.9</v>
      </c>
      <c r="E204" s="74">
        <f t="shared" si="12"/>
        <v>2.9019900000000001</v>
      </c>
      <c r="F204" s="73">
        <f t="shared" si="13"/>
        <v>313</v>
      </c>
      <c r="G204" s="87" t="str">
        <f t="shared" si="14"/>
        <v>Hawthorn - South</v>
      </c>
      <c r="H204" s="87">
        <f t="shared" si="15"/>
        <v>4</v>
      </c>
      <c r="I204" s="61"/>
      <c r="J204" s="61"/>
      <c r="K204" s="61"/>
      <c r="L204" s="61"/>
      <c r="M204" s="61"/>
      <c r="N204" s="61"/>
      <c r="O204" s="61"/>
    </row>
    <row r="205" spans="1:15" x14ac:dyDescent="0.3">
      <c r="A205" s="61"/>
      <c r="B205" s="86">
        <v>200</v>
      </c>
      <c r="C205" s="88" t="s">
        <v>359</v>
      </c>
      <c r="D205" s="73">
        <f>VLOOKUP(B205,'Data 2'!$A$4:$S$513,$O$2+2)</f>
        <v>2.4</v>
      </c>
      <c r="E205" s="74">
        <f t="shared" si="12"/>
        <v>2.4019999999999997</v>
      </c>
      <c r="F205" s="73">
        <f t="shared" si="13"/>
        <v>378</v>
      </c>
      <c r="G205" s="87" t="str">
        <f t="shared" si="14"/>
        <v>Forest Hill</v>
      </c>
      <c r="H205" s="87">
        <f t="shared" si="15"/>
        <v>4</v>
      </c>
      <c r="I205" s="61"/>
      <c r="J205" s="61"/>
      <c r="K205" s="61"/>
      <c r="L205" s="61"/>
      <c r="M205" s="61"/>
      <c r="N205" s="61"/>
      <c r="O205" s="61"/>
    </row>
    <row r="206" spans="1:15" x14ac:dyDescent="0.3">
      <c r="A206" s="61"/>
      <c r="B206" s="86">
        <v>201</v>
      </c>
      <c r="C206" s="88" t="s">
        <v>540</v>
      </c>
      <c r="D206" s="73">
        <f>VLOOKUP(B206,'Data 2'!$A$4:$S$513,$O$2+2)</f>
        <v>2.7</v>
      </c>
      <c r="E206" s="74">
        <f t="shared" si="12"/>
        <v>2.70201</v>
      </c>
      <c r="F206" s="73">
        <f t="shared" si="13"/>
        <v>337</v>
      </c>
      <c r="G206" s="87" t="str">
        <f t="shared" si="14"/>
        <v>Cobblebank - Strathtulloh</v>
      </c>
      <c r="H206" s="87">
        <f t="shared" si="15"/>
        <v>4</v>
      </c>
      <c r="I206" s="61"/>
      <c r="J206" s="61"/>
      <c r="K206" s="61"/>
      <c r="L206" s="61"/>
      <c r="M206" s="61"/>
      <c r="N206" s="61"/>
      <c r="O206" s="61"/>
    </row>
    <row r="207" spans="1:15" x14ac:dyDescent="0.3">
      <c r="A207" s="61"/>
      <c r="B207" s="86">
        <v>202</v>
      </c>
      <c r="C207" s="88" t="s">
        <v>185</v>
      </c>
      <c r="D207" s="73">
        <f>VLOOKUP(B207,'Data 2'!$A$4:$S$513,$O$2+2)</f>
        <v>2.5</v>
      </c>
      <c r="E207" s="74">
        <f t="shared" si="12"/>
        <v>2.5020199999999999</v>
      </c>
      <c r="F207" s="73">
        <f t="shared" si="13"/>
        <v>365</v>
      </c>
      <c r="G207" s="87" t="str">
        <f t="shared" si="14"/>
        <v>Berwick - South West</v>
      </c>
      <c r="H207" s="87">
        <f t="shared" si="15"/>
        <v>4</v>
      </c>
      <c r="I207" s="61"/>
      <c r="J207" s="61"/>
      <c r="K207" s="61"/>
      <c r="L207" s="61"/>
      <c r="M207" s="61"/>
      <c r="N207" s="61"/>
      <c r="O207" s="61"/>
    </row>
    <row r="208" spans="1:15" x14ac:dyDescent="0.3">
      <c r="A208" s="61"/>
      <c r="B208" s="86">
        <v>203</v>
      </c>
      <c r="C208" s="88" t="s">
        <v>186</v>
      </c>
      <c r="D208" s="73">
        <f>VLOOKUP(B208,'Data 2'!$A$4:$S$513,$O$2+2)</f>
        <v>3.2</v>
      </c>
      <c r="E208" s="74">
        <f t="shared" si="12"/>
        <v>3.2020300000000002</v>
      </c>
      <c r="F208" s="73">
        <f t="shared" si="13"/>
        <v>267</v>
      </c>
      <c r="G208" s="87" t="str">
        <f t="shared" si="14"/>
        <v>Yea</v>
      </c>
      <c r="H208" s="87">
        <f t="shared" si="15"/>
        <v>3.9</v>
      </c>
      <c r="I208" s="61"/>
      <c r="J208" s="61"/>
      <c r="K208" s="61"/>
      <c r="L208" s="61"/>
      <c r="M208" s="61"/>
      <c r="N208" s="61"/>
      <c r="O208" s="61"/>
    </row>
    <row r="209" spans="1:15" x14ac:dyDescent="0.3">
      <c r="A209" s="61"/>
      <c r="B209" s="86">
        <v>204</v>
      </c>
      <c r="C209" s="88" t="s">
        <v>541</v>
      </c>
      <c r="D209" s="73">
        <f>VLOOKUP(B209,'Data 2'!$A$4:$S$513,$O$2+2)</f>
        <v>2.5</v>
      </c>
      <c r="E209" s="74">
        <f t="shared" si="12"/>
        <v>2.50204</v>
      </c>
      <c r="F209" s="73">
        <f t="shared" si="13"/>
        <v>364</v>
      </c>
      <c r="G209" s="87" t="str">
        <f t="shared" si="14"/>
        <v>Yarram</v>
      </c>
      <c r="H209" s="87">
        <f t="shared" si="15"/>
        <v>3.9</v>
      </c>
      <c r="I209" s="61"/>
      <c r="J209" s="61"/>
      <c r="K209" s="61"/>
      <c r="L209" s="61"/>
      <c r="M209" s="61"/>
      <c r="N209" s="61"/>
      <c r="O209" s="61"/>
    </row>
    <row r="210" spans="1:15" x14ac:dyDescent="0.3">
      <c r="A210" s="61"/>
      <c r="B210" s="86">
        <v>205</v>
      </c>
      <c r="C210" s="88" t="s">
        <v>542</v>
      </c>
      <c r="D210" s="73">
        <f>VLOOKUP(B210,'Data 2'!$A$4:$S$513,$O$2+2)</f>
        <v>5.2</v>
      </c>
      <c r="E210" s="74">
        <f t="shared" si="12"/>
        <v>5.2020499999999998</v>
      </c>
      <c r="F210" s="73">
        <f t="shared" si="13"/>
        <v>113</v>
      </c>
      <c r="G210" s="87" t="str">
        <f t="shared" si="14"/>
        <v>Stawell</v>
      </c>
      <c r="H210" s="87">
        <f t="shared" si="15"/>
        <v>3.9</v>
      </c>
      <c r="I210" s="61"/>
      <c r="J210" s="61"/>
      <c r="K210" s="61"/>
      <c r="L210" s="61"/>
      <c r="M210" s="61"/>
      <c r="N210" s="61"/>
      <c r="O210" s="61"/>
    </row>
    <row r="211" spans="1:15" x14ac:dyDescent="0.3">
      <c r="A211" s="61"/>
      <c r="B211" s="86">
        <v>206</v>
      </c>
      <c r="C211" s="88" t="s">
        <v>187</v>
      </c>
      <c r="D211" s="73">
        <f>VLOOKUP(B211,'Data 2'!$A$4:$S$513,$O$2+2)</f>
        <v>9.3000000000000007</v>
      </c>
      <c r="E211" s="74">
        <f t="shared" si="12"/>
        <v>9.3020600000000009</v>
      </c>
      <c r="F211" s="73">
        <f t="shared" si="13"/>
        <v>19</v>
      </c>
      <c r="G211" s="87" t="str">
        <f t="shared" si="14"/>
        <v>Red Cliffs</v>
      </c>
      <c r="H211" s="87">
        <f t="shared" si="15"/>
        <v>3.9</v>
      </c>
      <c r="I211" s="61"/>
      <c r="J211" s="61"/>
      <c r="K211" s="61"/>
      <c r="L211" s="61"/>
      <c r="M211" s="61"/>
      <c r="N211" s="61"/>
      <c r="O211" s="61"/>
    </row>
    <row r="212" spans="1:15" x14ac:dyDescent="0.3">
      <c r="A212" s="61"/>
      <c r="B212" s="86">
        <v>207</v>
      </c>
      <c r="C212" s="88" t="s">
        <v>360</v>
      </c>
      <c r="D212" s="73">
        <f>VLOOKUP(B212,'Data 2'!$A$4:$S$513,$O$2+2)</f>
        <v>2.8</v>
      </c>
      <c r="E212" s="74">
        <f t="shared" si="12"/>
        <v>2.8020699999999996</v>
      </c>
      <c r="F212" s="73">
        <f t="shared" si="13"/>
        <v>324</v>
      </c>
      <c r="G212" s="87" t="str">
        <f t="shared" si="14"/>
        <v>Pascoe Vale South</v>
      </c>
      <c r="H212" s="87">
        <f t="shared" si="15"/>
        <v>3.9</v>
      </c>
      <c r="I212" s="61"/>
      <c r="J212" s="61"/>
      <c r="K212" s="61"/>
      <c r="L212" s="61"/>
      <c r="M212" s="61"/>
      <c r="N212" s="61"/>
      <c r="O212" s="61"/>
    </row>
    <row r="213" spans="1:15" x14ac:dyDescent="0.3">
      <c r="A213" s="61"/>
      <c r="B213" s="86">
        <v>208</v>
      </c>
      <c r="C213" s="88" t="s">
        <v>188</v>
      </c>
      <c r="D213" s="73">
        <f>VLOOKUP(B213,'Data 2'!$A$4:$S$513,$O$2+2)</f>
        <v>3</v>
      </c>
      <c r="E213" s="74">
        <f t="shared" si="12"/>
        <v>3.0020799999999999</v>
      </c>
      <c r="F213" s="73">
        <f t="shared" si="13"/>
        <v>295</v>
      </c>
      <c r="G213" s="87" t="str">
        <f t="shared" si="14"/>
        <v>Northcote - West</v>
      </c>
      <c r="H213" s="87">
        <f t="shared" si="15"/>
        <v>3.9</v>
      </c>
      <c r="I213" s="61"/>
      <c r="J213" s="61"/>
      <c r="K213" s="61"/>
      <c r="L213" s="61"/>
      <c r="M213" s="61"/>
      <c r="N213" s="61"/>
      <c r="O213" s="61"/>
    </row>
    <row r="214" spans="1:15" x14ac:dyDescent="0.3">
      <c r="A214" s="61"/>
      <c r="B214" s="86">
        <v>209</v>
      </c>
      <c r="C214" s="88" t="s">
        <v>543</v>
      </c>
      <c r="D214" s="73">
        <f>VLOOKUP(B214,'Data 2'!$A$4:$S$513,$O$2+2)</f>
        <v>6.8</v>
      </c>
      <c r="E214" s="74">
        <f t="shared" si="12"/>
        <v>6.8020899999999997</v>
      </c>
      <c r="F214" s="73">
        <f t="shared" si="13"/>
        <v>54</v>
      </c>
      <c r="G214" s="87" t="str">
        <f t="shared" si="14"/>
        <v>Lilydale - Coldstream</v>
      </c>
      <c r="H214" s="87">
        <f t="shared" si="15"/>
        <v>3.9</v>
      </c>
      <c r="I214" s="61"/>
      <c r="J214" s="61"/>
      <c r="K214" s="61"/>
      <c r="L214" s="61"/>
      <c r="M214" s="61"/>
      <c r="N214" s="61"/>
      <c r="O214" s="61"/>
    </row>
    <row r="215" spans="1:15" x14ac:dyDescent="0.3">
      <c r="A215" s="61"/>
      <c r="B215" s="86">
        <v>210</v>
      </c>
      <c r="C215" s="88" t="s">
        <v>544</v>
      </c>
      <c r="D215" s="73">
        <f>VLOOKUP(B215,'Data 2'!$A$4:$S$513,$O$2+2)</f>
        <v>8.4</v>
      </c>
      <c r="E215" s="74">
        <f t="shared" si="12"/>
        <v>8.4021000000000008</v>
      </c>
      <c r="F215" s="73">
        <f t="shared" si="13"/>
        <v>23</v>
      </c>
      <c r="G215" s="87" t="str">
        <f t="shared" si="14"/>
        <v>Kinglake</v>
      </c>
      <c r="H215" s="87">
        <f t="shared" si="15"/>
        <v>3.9</v>
      </c>
      <c r="I215" s="61"/>
      <c r="J215" s="61"/>
      <c r="K215" s="61"/>
      <c r="L215" s="61"/>
      <c r="M215" s="61"/>
      <c r="N215" s="61"/>
      <c r="O215" s="61"/>
    </row>
    <row r="216" spans="1:15" x14ac:dyDescent="0.3">
      <c r="A216" s="61"/>
      <c r="B216" s="86">
        <v>211</v>
      </c>
      <c r="C216" s="88" t="s">
        <v>189</v>
      </c>
      <c r="D216" s="73">
        <f>VLOOKUP(B216,'Data 2'!$A$4:$S$513,$O$2+2)</f>
        <v>3.9</v>
      </c>
      <c r="E216" s="74">
        <f t="shared" si="12"/>
        <v>3.90211</v>
      </c>
      <c r="F216" s="73">
        <f t="shared" si="13"/>
        <v>211</v>
      </c>
      <c r="G216" s="87" t="str">
        <f t="shared" si="14"/>
        <v>Hastings - Somers</v>
      </c>
      <c r="H216" s="87">
        <f t="shared" si="15"/>
        <v>3.9</v>
      </c>
      <c r="I216" s="61"/>
      <c r="J216" s="61"/>
      <c r="K216" s="61"/>
      <c r="L216" s="61"/>
      <c r="M216" s="61"/>
      <c r="N216" s="61"/>
      <c r="O216" s="61"/>
    </row>
    <row r="217" spans="1:15" x14ac:dyDescent="0.3">
      <c r="A217" s="61"/>
      <c r="B217" s="86">
        <v>212</v>
      </c>
      <c r="C217" s="88" t="s">
        <v>545</v>
      </c>
      <c r="D217" s="73">
        <f>VLOOKUP(B217,'Data 2'!$A$4:$S$513,$O$2+2)</f>
        <v>4.7</v>
      </c>
      <c r="E217" s="74">
        <f t="shared" si="12"/>
        <v>4.7021199999999999</v>
      </c>
      <c r="F217" s="73">
        <f t="shared" si="13"/>
        <v>141</v>
      </c>
      <c r="G217" s="87" t="str">
        <f t="shared" si="14"/>
        <v>Derrimut</v>
      </c>
      <c r="H217" s="87">
        <f t="shared" si="15"/>
        <v>3.9</v>
      </c>
      <c r="I217" s="61"/>
      <c r="J217" s="61"/>
      <c r="K217" s="61"/>
      <c r="L217" s="61"/>
      <c r="M217" s="61"/>
      <c r="N217" s="61"/>
      <c r="O217" s="61"/>
    </row>
    <row r="218" spans="1:15" x14ac:dyDescent="0.3">
      <c r="A218" s="61"/>
      <c r="B218" s="86">
        <v>213</v>
      </c>
      <c r="C218" s="88" t="s">
        <v>546</v>
      </c>
      <c r="D218" s="73">
        <f>VLOOKUP(B218,'Data 2'!$A$4:$S$513,$O$2+2)</f>
        <v>4</v>
      </c>
      <c r="E218" s="74">
        <f t="shared" si="12"/>
        <v>4.0021300000000002</v>
      </c>
      <c r="F218" s="73">
        <f t="shared" si="13"/>
        <v>199</v>
      </c>
      <c r="G218" s="87" t="str">
        <f t="shared" si="14"/>
        <v>Clifton Springs</v>
      </c>
      <c r="H218" s="87">
        <f t="shared" si="15"/>
        <v>3.9</v>
      </c>
      <c r="I218" s="61"/>
      <c r="J218" s="61"/>
      <c r="K218" s="61"/>
      <c r="L218" s="61"/>
      <c r="M218" s="61"/>
      <c r="N218" s="61"/>
      <c r="O218" s="61"/>
    </row>
    <row r="219" spans="1:15" x14ac:dyDescent="0.3">
      <c r="A219" s="61"/>
      <c r="B219" s="86">
        <v>214</v>
      </c>
      <c r="C219" s="88" t="s">
        <v>190</v>
      </c>
      <c r="D219" s="73">
        <f>VLOOKUP(B219,'Data 2'!$A$4:$S$513,$O$2+2)</f>
        <v>3.5</v>
      </c>
      <c r="E219" s="74">
        <f t="shared" si="12"/>
        <v>3.5021399999999998</v>
      </c>
      <c r="F219" s="73">
        <f t="shared" si="13"/>
        <v>241</v>
      </c>
      <c r="G219" s="87" t="str">
        <f t="shared" si="14"/>
        <v>Bayswater North</v>
      </c>
      <c r="H219" s="87">
        <f t="shared" si="15"/>
        <v>3.9</v>
      </c>
      <c r="I219" s="61"/>
      <c r="J219" s="61"/>
      <c r="K219" s="61"/>
      <c r="L219" s="61"/>
      <c r="M219" s="61"/>
      <c r="N219" s="61"/>
      <c r="O219" s="61"/>
    </row>
    <row r="220" spans="1:15" x14ac:dyDescent="0.3">
      <c r="A220" s="61"/>
      <c r="B220" s="86">
        <v>215</v>
      </c>
      <c r="C220" s="88" t="s">
        <v>191</v>
      </c>
      <c r="D220" s="73">
        <f>VLOOKUP(B220,'Data 2'!$A$4:$S$513,$O$2+2)</f>
        <v>4.2</v>
      </c>
      <c r="E220" s="74">
        <f t="shared" si="12"/>
        <v>4.2021500000000005</v>
      </c>
      <c r="F220" s="73">
        <f t="shared" si="13"/>
        <v>178</v>
      </c>
      <c r="G220" s="87" t="str">
        <f t="shared" si="14"/>
        <v>Templestowe</v>
      </c>
      <c r="H220" s="87">
        <f t="shared" si="15"/>
        <v>3.8</v>
      </c>
      <c r="I220" s="61"/>
      <c r="J220" s="61"/>
      <c r="K220" s="61"/>
      <c r="L220" s="61"/>
      <c r="M220" s="61"/>
      <c r="N220" s="61"/>
      <c r="O220" s="61"/>
    </row>
    <row r="221" spans="1:15" x14ac:dyDescent="0.3">
      <c r="A221" s="61"/>
      <c r="B221" s="86">
        <v>216</v>
      </c>
      <c r="C221" s="88" t="s">
        <v>361</v>
      </c>
      <c r="D221" s="73">
        <f>VLOOKUP(B221,'Data 2'!$A$4:$S$513,$O$2+2)</f>
        <v>3.4</v>
      </c>
      <c r="E221" s="74">
        <f t="shared" si="12"/>
        <v>3.4021599999999999</v>
      </c>
      <c r="F221" s="73">
        <f t="shared" si="13"/>
        <v>248</v>
      </c>
      <c r="G221" s="87" t="str">
        <f t="shared" si="14"/>
        <v>Pakenham - North West</v>
      </c>
      <c r="H221" s="87">
        <f t="shared" si="15"/>
        <v>3.8</v>
      </c>
      <c r="I221" s="61"/>
      <c r="J221" s="61"/>
      <c r="K221" s="61"/>
      <c r="L221" s="61"/>
      <c r="M221" s="61"/>
      <c r="N221" s="61"/>
      <c r="O221" s="61"/>
    </row>
    <row r="222" spans="1:15" x14ac:dyDescent="0.3">
      <c r="A222" s="61"/>
      <c r="B222" s="86">
        <v>217</v>
      </c>
      <c r="C222" s="88" t="s">
        <v>192</v>
      </c>
      <c r="D222" s="73">
        <f>VLOOKUP(B222,'Data 2'!$A$4:$S$513,$O$2+2)</f>
        <v>2.5</v>
      </c>
      <c r="E222" s="74">
        <f t="shared" si="12"/>
        <v>2.50217</v>
      </c>
      <c r="F222" s="73">
        <f t="shared" si="13"/>
        <v>363</v>
      </c>
      <c r="G222" s="87" t="str">
        <f t="shared" si="14"/>
        <v>Kew - West</v>
      </c>
      <c r="H222" s="87">
        <f t="shared" si="15"/>
        <v>3.8</v>
      </c>
      <c r="I222" s="61"/>
      <c r="J222" s="61"/>
      <c r="K222" s="61"/>
      <c r="L222" s="61"/>
      <c r="M222" s="61"/>
      <c r="N222" s="61"/>
      <c r="O222" s="61"/>
    </row>
    <row r="223" spans="1:15" x14ac:dyDescent="0.3">
      <c r="A223" s="61"/>
      <c r="B223" s="86">
        <v>218</v>
      </c>
      <c r="C223" s="88" t="s">
        <v>193</v>
      </c>
      <c r="D223" s="73">
        <f>VLOOKUP(B223,'Data 2'!$A$4:$S$513,$O$2+2)</f>
        <v>8.4</v>
      </c>
      <c r="E223" s="74">
        <f t="shared" si="12"/>
        <v>8.4021799999999995</v>
      </c>
      <c r="F223" s="73">
        <f t="shared" si="13"/>
        <v>22</v>
      </c>
      <c r="G223" s="87" t="str">
        <f t="shared" si="14"/>
        <v>Kangaroo Flat - Golden Square</v>
      </c>
      <c r="H223" s="87">
        <f t="shared" si="15"/>
        <v>3.8</v>
      </c>
      <c r="I223" s="61"/>
      <c r="J223" s="61"/>
      <c r="K223" s="61"/>
      <c r="L223" s="61"/>
      <c r="M223" s="61"/>
      <c r="N223" s="61"/>
      <c r="O223" s="61"/>
    </row>
    <row r="224" spans="1:15" x14ac:dyDescent="0.3">
      <c r="A224" s="61"/>
      <c r="B224" s="86">
        <v>219</v>
      </c>
      <c r="C224" s="88" t="s">
        <v>547</v>
      </c>
      <c r="D224" s="73">
        <f>VLOOKUP(B224,'Data 2'!$A$4:$S$513,$O$2+2)</f>
        <v>4</v>
      </c>
      <c r="E224" s="74">
        <f t="shared" si="12"/>
        <v>4.0021899999999997</v>
      </c>
      <c r="F224" s="73">
        <f t="shared" si="13"/>
        <v>198</v>
      </c>
      <c r="G224" s="87" t="str">
        <f t="shared" si="14"/>
        <v>Cranbourne North - East</v>
      </c>
      <c r="H224" s="87">
        <f t="shared" si="15"/>
        <v>3.8</v>
      </c>
      <c r="I224" s="61"/>
      <c r="J224" s="61"/>
      <c r="K224" s="61"/>
      <c r="L224" s="61"/>
      <c r="M224" s="61"/>
      <c r="N224" s="61"/>
      <c r="O224" s="61"/>
    </row>
    <row r="225" spans="1:15" x14ac:dyDescent="0.3">
      <c r="A225" s="61"/>
      <c r="B225" s="86">
        <v>220</v>
      </c>
      <c r="C225" s="88" t="s">
        <v>548</v>
      </c>
      <c r="D225" s="73">
        <f>VLOOKUP(B225,'Data 2'!$A$4:$S$513,$O$2+2)</f>
        <v>3.1</v>
      </c>
      <c r="E225" s="74">
        <f t="shared" si="12"/>
        <v>3.1022000000000003</v>
      </c>
      <c r="F225" s="73">
        <f t="shared" si="13"/>
        <v>277</v>
      </c>
      <c r="G225" s="87" t="str">
        <f t="shared" si="14"/>
        <v>Carrum - Patterson Lakes</v>
      </c>
      <c r="H225" s="87">
        <f t="shared" si="15"/>
        <v>3.8</v>
      </c>
      <c r="I225" s="61"/>
      <c r="J225" s="61"/>
      <c r="K225" s="61"/>
      <c r="L225" s="61"/>
      <c r="M225" s="61"/>
      <c r="N225" s="61"/>
      <c r="O225" s="61"/>
    </row>
    <row r="226" spans="1:15" x14ac:dyDescent="0.3">
      <c r="A226" s="61"/>
      <c r="B226" s="86">
        <v>221</v>
      </c>
      <c r="C226" s="88" t="s">
        <v>362</v>
      </c>
      <c r="D226" s="73">
        <f>VLOOKUP(B226,'Data 2'!$A$4:$S$513,$O$2+2)</f>
        <v>2</v>
      </c>
      <c r="E226" s="74">
        <f t="shared" si="12"/>
        <v>2.0022099999999998</v>
      </c>
      <c r="F226" s="73">
        <f t="shared" si="13"/>
        <v>429</v>
      </c>
      <c r="G226" s="87" t="str">
        <f t="shared" si="14"/>
        <v>Belgrave - Selby</v>
      </c>
      <c r="H226" s="87">
        <f t="shared" si="15"/>
        <v>3.8</v>
      </c>
      <c r="I226" s="61"/>
      <c r="J226" s="61"/>
      <c r="K226" s="61"/>
      <c r="L226" s="61"/>
      <c r="M226" s="61"/>
      <c r="N226" s="61"/>
      <c r="O226" s="61"/>
    </row>
    <row r="227" spans="1:15" x14ac:dyDescent="0.3">
      <c r="A227" s="61"/>
      <c r="B227" s="86">
        <v>222</v>
      </c>
      <c r="C227" s="88" t="s">
        <v>194</v>
      </c>
      <c r="D227" s="73">
        <f>VLOOKUP(B227,'Data 2'!$A$4:$S$513,$O$2+2)</f>
        <v>2.6</v>
      </c>
      <c r="E227" s="74">
        <f t="shared" si="12"/>
        <v>2.60222</v>
      </c>
      <c r="F227" s="73">
        <f t="shared" si="13"/>
        <v>348</v>
      </c>
      <c r="G227" s="87" t="str">
        <f t="shared" si="14"/>
        <v>West Wodonga</v>
      </c>
      <c r="H227" s="87">
        <f t="shared" si="15"/>
        <v>3.7</v>
      </c>
      <c r="I227" s="61"/>
      <c r="J227" s="61"/>
      <c r="K227" s="61"/>
      <c r="L227" s="61"/>
      <c r="M227" s="61"/>
      <c r="N227" s="61"/>
      <c r="O227" s="61"/>
    </row>
    <row r="228" spans="1:15" x14ac:dyDescent="0.3">
      <c r="A228" s="61"/>
      <c r="B228" s="86">
        <v>223</v>
      </c>
      <c r="C228" s="88" t="s">
        <v>195</v>
      </c>
      <c r="D228" s="73">
        <f>VLOOKUP(B228,'Data 2'!$A$4:$S$513,$O$2+2)</f>
        <v>5.3</v>
      </c>
      <c r="E228" s="74">
        <f t="shared" si="12"/>
        <v>5.3022299999999998</v>
      </c>
      <c r="F228" s="73">
        <f t="shared" si="13"/>
        <v>106</v>
      </c>
      <c r="G228" s="87" t="str">
        <f t="shared" si="14"/>
        <v>Portland</v>
      </c>
      <c r="H228" s="87">
        <f t="shared" si="15"/>
        <v>3.7</v>
      </c>
      <c r="I228" s="61"/>
      <c r="J228" s="61"/>
      <c r="K228" s="61"/>
      <c r="L228" s="61"/>
      <c r="M228" s="61"/>
      <c r="N228" s="61"/>
      <c r="O228" s="61"/>
    </row>
    <row r="229" spans="1:15" x14ac:dyDescent="0.3">
      <c r="A229" s="61"/>
      <c r="B229" s="86">
        <v>224</v>
      </c>
      <c r="C229" s="88" t="s">
        <v>196</v>
      </c>
      <c r="D229" s="73">
        <f>VLOOKUP(B229,'Data 2'!$A$4:$S$513,$O$2+2)</f>
        <v>7.6</v>
      </c>
      <c r="E229" s="74">
        <f t="shared" si="12"/>
        <v>7.6022399999999992</v>
      </c>
      <c r="F229" s="73">
        <f t="shared" si="13"/>
        <v>36</v>
      </c>
      <c r="G229" s="87" t="str">
        <f t="shared" si="14"/>
        <v>Nhill Region</v>
      </c>
      <c r="H229" s="87">
        <f t="shared" si="15"/>
        <v>3.7</v>
      </c>
      <c r="I229" s="61"/>
      <c r="J229" s="61"/>
      <c r="K229" s="61"/>
      <c r="L229" s="61"/>
      <c r="M229" s="61"/>
      <c r="N229" s="61"/>
      <c r="O229" s="61"/>
    </row>
    <row r="230" spans="1:15" x14ac:dyDescent="0.3">
      <c r="A230" s="61"/>
      <c r="B230" s="86">
        <v>225</v>
      </c>
      <c r="C230" s="88" t="s">
        <v>363</v>
      </c>
      <c r="D230" s="73">
        <f>VLOOKUP(B230,'Data 2'!$A$4:$S$513,$O$2+2)</f>
        <v>3.2</v>
      </c>
      <c r="E230" s="74">
        <f t="shared" si="12"/>
        <v>3.2022500000000003</v>
      </c>
      <c r="F230" s="73">
        <f t="shared" si="13"/>
        <v>266</v>
      </c>
      <c r="G230" s="87" t="str">
        <f t="shared" si="14"/>
        <v>Belmont</v>
      </c>
      <c r="H230" s="87">
        <f t="shared" si="15"/>
        <v>3.7</v>
      </c>
      <c r="I230" s="61"/>
      <c r="J230" s="61"/>
      <c r="K230" s="61"/>
      <c r="L230" s="61"/>
      <c r="M230" s="61"/>
      <c r="N230" s="61"/>
      <c r="O230" s="61"/>
    </row>
    <row r="231" spans="1:15" x14ac:dyDescent="0.3">
      <c r="A231" s="61"/>
      <c r="B231" s="86">
        <v>226</v>
      </c>
      <c r="C231" s="88" t="s">
        <v>549</v>
      </c>
      <c r="D231" s="73">
        <f>VLOOKUP(B231,'Data 2'!$A$4:$S$513,$O$2+2)</f>
        <v>1.5</v>
      </c>
      <c r="E231" s="74">
        <f t="shared" si="12"/>
        <v>1.5022599999999999</v>
      </c>
      <c r="F231" s="73">
        <f t="shared" si="13"/>
        <v>471</v>
      </c>
      <c r="G231" s="87" t="str">
        <f t="shared" si="14"/>
        <v>Sunbury - West</v>
      </c>
      <c r="H231" s="87">
        <f t="shared" si="15"/>
        <v>3.6</v>
      </c>
      <c r="I231" s="61"/>
      <c r="J231" s="61"/>
      <c r="K231" s="61"/>
      <c r="L231" s="61"/>
      <c r="M231" s="61"/>
      <c r="N231" s="61"/>
      <c r="O231" s="61"/>
    </row>
    <row r="232" spans="1:15" x14ac:dyDescent="0.3">
      <c r="A232" s="61"/>
      <c r="B232" s="86">
        <v>227</v>
      </c>
      <c r="C232" s="88" t="s">
        <v>197</v>
      </c>
      <c r="D232" s="73">
        <f>VLOOKUP(B232,'Data 2'!$A$4:$S$513,$O$2+2)</f>
        <v>2.8</v>
      </c>
      <c r="E232" s="74">
        <f t="shared" si="12"/>
        <v>2.80227</v>
      </c>
      <c r="F232" s="73">
        <f t="shared" si="13"/>
        <v>323</v>
      </c>
      <c r="G232" s="87" t="str">
        <f t="shared" si="14"/>
        <v>Sunbury</v>
      </c>
      <c r="H232" s="87">
        <f t="shared" si="15"/>
        <v>3.6</v>
      </c>
      <c r="I232" s="61"/>
      <c r="J232" s="61"/>
      <c r="K232" s="61"/>
      <c r="L232" s="61"/>
      <c r="M232" s="61"/>
      <c r="N232" s="61"/>
      <c r="O232" s="61"/>
    </row>
    <row r="233" spans="1:15" x14ac:dyDescent="0.3">
      <c r="A233" s="61"/>
      <c r="B233" s="86">
        <v>228</v>
      </c>
      <c r="C233" s="88" t="s">
        <v>198</v>
      </c>
      <c r="D233" s="73">
        <f>VLOOKUP(B233,'Data 2'!$A$4:$S$513,$O$2+2)</f>
        <v>2.2999999999999998</v>
      </c>
      <c r="E233" s="74">
        <f t="shared" si="12"/>
        <v>2.3022799999999997</v>
      </c>
      <c r="F233" s="73">
        <f t="shared" si="13"/>
        <v>397</v>
      </c>
      <c r="G233" s="87" t="str">
        <f t="shared" si="14"/>
        <v>Port Melbourne Industrial</v>
      </c>
      <c r="H233" s="87">
        <f t="shared" si="15"/>
        <v>3.6</v>
      </c>
      <c r="I233" s="61"/>
      <c r="J233" s="61"/>
      <c r="K233" s="61"/>
      <c r="L233" s="61"/>
      <c r="M233" s="61"/>
      <c r="N233" s="61"/>
      <c r="O233" s="61"/>
    </row>
    <row r="234" spans="1:15" x14ac:dyDescent="0.3">
      <c r="A234" s="61"/>
      <c r="B234" s="86">
        <v>229</v>
      </c>
      <c r="C234" s="88" t="s">
        <v>364</v>
      </c>
      <c r="D234" s="73">
        <f>VLOOKUP(B234,'Data 2'!$A$4:$S$513,$O$2+2)</f>
        <v>1.6</v>
      </c>
      <c r="E234" s="74">
        <f t="shared" si="12"/>
        <v>1.60229</v>
      </c>
      <c r="F234" s="73">
        <f t="shared" si="13"/>
        <v>462</v>
      </c>
      <c r="G234" s="87" t="str">
        <f t="shared" si="14"/>
        <v>Moonee Ponds</v>
      </c>
      <c r="H234" s="87">
        <f t="shared" si="15"/>
        <v>3.6</v>
      </c>
      <c r="I234" s="61"/>
      <c r="J234" s="61"/>
      <c r="K234" s="61"/>
      <c r="L234" s="61"/>
      <c r="M234" s="61"/>
      <c r="N234" s="61"/>
      <c r="O234" s="61"/>
    </row>
    <row r="235" spans="1:15" x14ac:dyDescent="0.3">
      <c r="A235" s="61"/>
      <c r="B235" s="86">
        <v>230</v>
      </c>
      <c r="C235" s="88" t="s">
        <v>199</v>
      </c>
      <c r="D235" s="73">
        <f>VLOOKUP(B235,'Data 2'!$A$4:$S$513,$O$2+2)</f>
        <v>2.1</v>
      </c>
      <c r="E235" s="74">
        <f t="shared" si="12"/>
        <v>2.1023000000000001</v>
      </c>
      <c r="F235" s="73">
        <f t="shared" si="13"/>
        <v>422</v>
      </c>
      <c r="G235" s="87" t="str">
        <f t="shared" si="14"/>
        <v>Mildura - South</v>
      </c>
      <c r="H235" s="87">
        <f t="shared" si="15"/>
        <v>3.6</v>
      </c>
      <c r="I235" s="61"/>
      <c r="J235" s="61"/>
      <c r="K235" s="61"/>
      <c r="L235" s="61"/>
      <c r="M235" s="61"/>
      <c r="N235" s="61"/>
      <c r="O235" s="61"/>
    </row>
    <row r="236" spans="1:15" x14ac:dyDescent="0.3">
      <c r="A236" s="61"/>
      <c r="B236" s="86">
        <v>231</v>
      </c>
      <c r="C236" s="88" t="s">
        <v>200</v>
      </c>
      <c r="D236" s="73">
        <f>VLOOKUP(B236,'Data 2'!$A$4:$S$513,$O$2+2)</f>
        <v>1.1000000000000001</v>
      </c>
      <c r="E236" s="74">
        <f t="shared" si="12"/>
        <v>1.1023100000000001</v>
      </c>
      <c r="F236" s="73">
        <f t="shared" si="13"/>
        <v>499</v>
      </c>
      <c r="G236" s="87" t="str">
        <f t="shared" si="14"/>
        <v>Kingsbury</v>
      </c>
      <c r="H236" s="87">
        <f t="shared" si="15"/>
        <v>3.6</v>
      </c>
      <c r="I236" s="61"/>
      <c r="J236" s="61"/>
      <c r="K236" s="61"/>
      <c r="L236" s="61"/>
      <c r="M236" s="61"/>
      <c r="N236" s="61"/>
      <c r="O236" s="61"/>
    </row>
    <row r="237" spans="1:15" x14ac:dyDescent="0.3">
      <c r="A237" s="61"/>
      <c r="B237" s="86">
        <v>232</v>
      </c>
      <c r="C237" s="88" t="s">
        <v>365</v>
      </c>
      <c r="D237" s="73">
        <f>VLOOKUP(B237,'Data 2'!$A$4:$S$513,$O$2+2)</f>
        <v>3.8</v>
      </c>
      <c r="E237" s="74">
        <f t="shared" si="12"/>
        <v>3.8023199999999999</v>
      </c>
      <c r="F237" s="73">
        <f t="shared" si="13"/>
        <v>218</v>
      </c>
      <c r="G237" s="87" t="str">
        <f t="shared" si="14"/>
        <v>Cranbourne East - North</v>
      </c>
      <c r="H237" s="87">
        <f t="shared" si="15"/>
        <v>3.6</v>
      </c>
      <c r="I237" s="61"/>
      <c r="J237" s="61"/>
      <c r="K237" s="61"/>
      <c r="L237" s="61"/>
      <c r="M237" s="61"/>
      <c r="N237" s="61"/>
      <c r="O237" s="61"/>
    </row>
    <row r="238" spans="1:15" x14ac:dyDescent="0.3">
      <c r="A238" s="61"/>
      <c r="B238" s="86">
        <v>233</v>
      </c>
      <c r="C238" s="88" t="s">
        <v>201</v>
      </c>
      <c r="D238" s="73">
        <f>VLOOKUP(B238,'Data 2'!$A$4:$S$513,$O$2+2)</f>
        <v>2.2000000000000002</v>
      </c>
      <c r="E238" s="74">
        <f t="shared" si="12"/>
        <v>2.2023300000000003</v>
      </c>
      <c r="F238" s="73">
        <f t="shared" si="13"/>
        <v>409</v>
      </c>
      <c r="G238" s="87" t="str">
        <f t="shared" si="14"/>
        <v>Carrum Downs</v>
      </c>
      <c r="H238" s="87">
        <f t="shared" si="15"/>
        <v>3.6</v>
      </c>
      <c r="I238" s="61"/>
      <c r="J238" s="61"/>
      <c r="K238" s="61"/>
      <c r="L238" s="61"/>
      <c r="M238" s="61"/>
      <c r="N238" s="61"/>
      <c r="O238" s="61"/>
    </row>
    <row r="239" spans="1:15" x14ac:dyDescent="0.3">
      <c r="A239" s="61"/>
      <c r="B239" s="86">
        <v>234</v>
      </c>
      <c r="C239" s="88" t="s">
        <v>202</v>
      </c>
      <c r="D239" s="73">
        <f>VLOOKUP(B239,'Data 2'!$A$4:$S$513,$O$2+2)</f>
        <v>5</v>
      </c>
      <c r="E239" s="74">
        <f t="shared" si="12"/>
        <v>5.0023400000000002</v>
      </c>
      <c r="F239" s="73">
        <f t="shared" si="13"/>
        <v>124</v>
      </c>
      <c r="G239" s="87" t="str">
        <f t="shared" si="14"/>
        <v>Altona North</v>
      </c>
      <c r="H239" s="87">
        <f t="shared" si="15"/>
        <v>3.6</v>
      </c>
      <c r="I239" s="61"/>
      <c r="J239" s="61"/>
      <c r="K239" s="61"/>
      <c r="L239" s="61"/>
      <c r="M239" s="61"/>
      <c r="N239" s="61"/>
      <c r="O239" s="61"/>
    </row>
    <row r="240" spans="1:15" x14ac:dyDescent="0.3">
      <c r="A240" s="61"/>
      <c r="B240" s="86">
        <v>235</v>
      </c>
      <c r="C240" s="88" t="s">
        <v>203</v>
      </c>
      <c r="D240" s="73">
        <f>VLOOKUP(B240,'Data 2'!$A$4:$S$513,$O$2+2)</f>
        <v>2</v>
      </c>
      <c r="E240" s="74">
        <f t="shared" si="12"/>
        <v>2.0023499999999999</v>
      </c>
      <c r="F240" s="73">
        <f t="shared" si="13"/>
        <v>428</v>
      </c>
      <c r="G240" s="87" t="str">
        <f t="shared" si="14"/>
        <v>Wonthaggi - Inverloch</v>
      </c>
      <c r="H240" s="87">
        <f t="shared" si="15"/>
        <v>3.5</v>
      </c>
      <c r="I240" s="61"/>
      <c r="J240" s="61"/>
      <c r="K240" s="61"/>
      <c r="L240" s="61"/>
      <c r="M240" s="61"/>
      <c r="N240" s="61"/>
      <c r="O240" s="61"/>
    </row>
    <row r="241" spans="1:15" x14ac:dyDescent="0.3">
      <c r="A241" s="61"/>
      <c r="B241" s="86">
        <v>236</v>
      </c>
      <c r="C241" s="88" t="s">
        <v>550</v>
      </c>
      <c r="D241" s="73">
        <f>VLOOKUP(B241,'Data 2'!$A$4:$S$513,$O$2+2)</f>
        <v>5.7</v>
      </c>
      <c r="E241" s="74">
        <f t="shared" si="12"/>
        <v>5.7023600000000005</v>
      </c>
      <c r="F241" s="73">
        <f t="shared" si="13"/>
        <v>90</v>
      </c>
      <c r="G241" s="87" t="str">
        <f t="shared" si="14"/>
        <v>Prahran - Windsor</v>
      </c>
      <c r="H241" s="87">
        <f t="shared" si="15"/>
        <v>3.5</v>
      </c>
      <c r="I241" s="61"/>
      <c r="J241" s="61"/>
      <c r="K241" s="61"/>
      <c r="L241" s="61"/>
      <c r="M241" s="61"/>
      <c r="N241" s="61"/>
      <c r="O241" s="61"/>
    </row>
    <row r="242" spans="1:15" x14ac:dyDescent="0.3">
      <c r="A242" s="61"/>
      <c r="B242" s="86">
        <v>237</v>
      </c>
      <c r="C242" s="88" t="s">
        <v>366</v>
      </c>
      <c r="D242" s="73">
        <f>VLOOKUP(B242,'Data 2'!$A$4:$S$513,$O$2+2)</f>
        <v>4.4000000000000004</v>
      </c>
      <c r="E242" s="74">
        <f t="shared" si="12"/>
        <v>4.4023700000000003</v>
      </c>
      <c r="F242" s="73">
        <f t="shared" si="13"/>
        <v>160</v>
      </c>
      <c r="G242" s="87" t="str">
        <f t="shared" si="14"/>
        <v>Port Melbourne</v>
      </c>
      <c r="H242" s="87">
        <f t="shared" si="15"/>
        <v>3.5</v>
      </c>
      <c r="I242" s="61"/>
      <c r="J242" s="61"/>
      <c r="K242" s="61"/>
      <c r="L242" s="61"/>
      <c r="M242" s="61"/>
      <c r="N242" s="61"/>
      <c r="O242" s="61"/>
    </row>
    <row r="243" spans="1:15" x14ac:dyDescent="0.3">
      <c r="A243" s="61"/>
      <c r="B243" s="86">
        <v>238</v>
      </c>
      <c r="C243" s="88" t="s">
        <v>551</v>
      </c>
      <c r="D243" s="73">
        <f>VLOOKUP(B243,'Data 2'!$A$4:$S$513,$O$2+2)</f>
        <v>2.2999999999999998</v>
      </c>
      <c r="E243" s="74">
        <f t="shared" si="12"/>
        <v>2.3023799999999999</v>
      </c>
      <c r="F243" s="73">
        <f t="shared" si="13"/>
        <v>396</v>
      </c>
      <c r="G243" s="87" t="str">
        <f t="shared" si="14"/>
        <v>Paynesville</v>
      </c>
      <c r="H243" s="87">
        <f t="shared" si="15"/>
        <v>3.5</v>
      </c>
      <c r="I243" s="61"/>
      <c r="J243" s="61"/>
      <c r="K243" s="61"/>
      <c r="L243" s="61"/>
      <c r="M243" s="61"/>
      <c r="N243" s="61"/>
      <c r="O243" s="61"/>
    </row>
    <row r="244" spans="1:15" x14ac:dyDescent="0.3">
      <c r="A244" s="61"/>
      <c r="B244" s="86">
        <v>239</v>
      </c>
      <c r="C244" s="88" t="s">
        <v>552</v>
      </c>
      <c r="D244" s="73">
        <f>VLOOKUP(B244,'Data 2'!$A$4:$S$513,$O$2+2)</f>
        <v>3.8</v>
      </c>
      <c r="E244" s="74">
        <f t="shared" si="12"/>
        <v>3.8023899999999999</v>
      </c>
      <c r="F244" s="73">
        <f t="shared" si="13"/>
        <v>217</v>
      </c>
      <c r="G244" s="87" t="str">
        <f t="shared" si="14"/>
        <v>Narre Warren South - East</v>
      </c>
      <c r="H244" s="87">
        <f t="shared" si="15"/>
        <v>3.5</v>
      </c>
      <c r="I244" s="61"/>
      <c r="J244" s="61"/>
      <c r="K244" s="61"/>
      <c r="L244" s="61"/>
      <c r="M244" s="61"/>
      <c r="N244" s="61"/>
      <c r="O244" s="61"/>
    </row>
    <row r="245" spans="1:15" x14ac:dyDescent="0.3">
      <c r="A245" s="61"/>
      <c r="B245" s="86">
        <v>240</v>
      </c>
      <c r="C245" s="88" t="s">
        <v>204</v>
      </c>
      <c r="D245" s="73">
        <f>VLOOKUP(B245,'Data 2'!$A$4:$S$513,$O$2+2)</f>
        <v>3.1</v>
      </c>
      <c r="E245" s="74">
        <f t="shared" si="12"/>
        <v>3.1024000000000003</v>
      </c>
      <c r="F245" s="73">
        <f t="shared" si="13"/>
        <v>276</v>
      </c>
      <c r="G245" s="87" t="str">
        <f t="shared" si="14"/>
        <v>Knoxfield - Scoresby</v>
      </c>
      <c r="H245" s="87">
        <f t="shared" si="15"/>
        <v>3.5</v>
      </c>
      <c r="I245" s="61"/>
      <c r="J245" s="61"/>
      <c r="K245" s="61"/>
      <c r="L245" s="61"/>
      <c r="M245" s="61"/>
      <c r="N245" s="61"/>
      <c r="O245" s="61"/>
    </row>
    <row r="246" spans="1:15" x14ac:dyDescent="0.3">
      <c r="A246" s="61"/>
      <c r="B246" s="86">
        <v>241</v>
      </c>
      <c r="C246" s="88" t="s">
        <v>553</v>
      </c>
      <c r="D246" s="73">
        <f>VLOOKUP(B246,'Data 2'!$A$4:$S$513,$O$2+2)</f>
        <v>4</v>
      </c>
      <c r="E246" s="74">
        <f t="shared" si="12"/>
        <v>4.0024100000000002</v>
      </c>
      <c r="F246" s="73">
        <f t="shared" si="13"/>
        <v>197</v>
      </c>
      <c r="G246" s="87" t="str">
        <f t="shared" si="14"/>
        <v>Hawthorn East</v>
      </c>
      <c r="H246" s="87">
        <f t="shared" si="15"/>
        <v>3.5</v>
      </c>
      <c r="I246" s="61"/>
      <c r="J246" s="61"/>
      <c r="K246" s="61"/>
      <c r="L246" s="61"/>
      <c r="M246" s="61"/>
      <c r="N246" s="61"/>
      <c r="O246" s="61"/>
    </row>
    <row r="247" spans="1:15" x14ac:dyDescent="0.3">
      <c r="A247" s="61"/>
      <c r="B247" s="86">
        <v>242</v>
      </c>
      <c r="C247" s="88" t="s">
        <v>554</v>
      </c>
      <c r="D247" s="73">
        <f>VLOOKUP(B247,'Data 2'!$A$4:$S$513,$O$2+2)</f>
        <v>1.7</v>
      </c>
      <c r="E247" s="74">
        <f t="shared" si="12"/>
        <v>1.70242</v>
      </c>
      <c r="F247" s="73">
        <f t="shared" si="13"/>
        <v>459</v>
      </c>
      <c r="G247" s="87" t="str">
        <f t="shared" si="14"/>
        <v>Coburg North</v>
      </c>
      <c r="H247" s="87">
        <f t="shared" si="15"/>
        <v>3.5</v>
      </c>
      <c r="I247" s="61"/>
      <c r="J247" s="61"/>
      <c r="K247" s="61"/>
      <c r="L247" s="61"/>
      <c r="M247" s="61"/>
      <c r="N247" s="61"/>
      <c r="O247" s="61"/>
    </row>
    <row r="248" spans="1:15" x14ac:dyDescent="0.3">
      <c r="A248" s="61"/>
      <c r="B248" s="86">
        <v>243</v>
      </c>
      <c r="C248" s="88" t="s">
        <v>555</v>
      </c>
      <c r="D248" s="73">
        <f>VLOOKUP(B248,'Data 2'!$A$4:$S$513,$O$2+2)</f>
        <v>0.9</v>
      </c>
      <c r="E248" s="74">
        <f t="shared" si="12"/>
        <v>0.90243000000000007</v>
      </c>
      <c r="F248" s="73">
        <f t="shared" si="13"/>
        <v>507</v>
      </c>
      <c r="G248" s="87" t="str">
        <f t="shared" si="14"/>
        <v>Clifton Hill - Alphington</v>
      </c>
      <c r="H248" s="87">
        <f t="shared" si="15"/>
        <v>3.5</v>
      </c>
      <c r="I248" s="61"/>
      <c r="J248" s="61"/>
      <c r="K248" s="61"/>
      <c r="L248" s="61"/>
      <c r="M248" s="61"/>
      <c r="N248" s="61"/>
      <c r="O248" s="61"/>
    </row>
    <row r="249" spans="1:15" x14ac:dyDescent="0.3">
      <c r="A249" s="61"/>
      <c r="B249" s="86">
        <v>244</v>
      </c>
      <c r="C249" s="88" t="s">
        <v>367</v>
      </c>
      <c r="D249" s="73">
        <f>VLOOKUP(B249,'Data 2'!$A$4:$S$513,$O$2+2)</f>
        <v>2.9</v>
      </c>
      <c r="E249" s="74">
        <f t="shared" si="12"/>
        <v>2.9024399999999999</v>
      </c>
      <c r="F249" s="73">
        <f t="shared" si="13"/>
        <v>312</v>
      </c>
      <c r="G249" s="87" t="str">
        <f t="shared" si="14"/>
        <v>Carnegie</v>
      </c>
      <c r="H249" s="87">
        <f t="shared" si="15"/>
        <v>3.5</v>
      </c>
      <c r="I249" s="61"/>
      <c r="J249" s="61"/>
      <c r="K249" s="61"/>
      <c r="L249" s="61"/>
      <c r="M249" s="61"/>
      <c r="N249" s="61"/>
      <c r="O249" s="61"/>
    </row>
    <row r="250" spans="1:15" x14ac:dyDescent="0.3">
      <c r="A250" s="61"/>
      <c r="B250" s="86">
        <v>245</v>
      </c>
      <c r="C250" s="88" t="s">
        <v>205</v>
      </c>
      <c r="D250" s="73">
        <f>VLOOKUP(B250,'Data 2'!$A$4:$S$513,$O$2+2)</f>
        <v>4.2</v>
      </c>
      <c r="E250" s="74">
        <f t="shared" si="12"/>
        <v>4.2024499999999998</v>
      </c>
      <c r="F250" s="73">
        <f t="shared" si="13"/>
        <v>177</v>
      </c>
      <c r="G250" s="87" t="str">
        <f t="shared" si="14"/>
        <v>Burnside Heights</v>
      </c>
      <c r="H250" s="87">
        <f t="shared" si="15"/>
        <v>3.5</v>
      </c>
      <c r="I250" s="61"/>
      <c r="J250" s="61"/>
      <c r="K250" s="61"/>
      <c r="L250" s="61"/>
      <c r="M250" s="61"/>
      <c r="N250" s="61"/>
      <c r="O250" s="61"/>
    </row>
    <row r="251" spans="1:15" x14ac:dyDescent="0.3">
      <c r="A251" s="61"/>
      <c r="B251" s="86">
        <v>246</v>
      </c>
      <c r="C251" s="88" t="s">
        <v>206</v>
      </c>
      <c r="D251" s="73">
        <f>VLOOKUP(B251,'Data 2'!$A$4:$S$513,$O$2+2)</f>
        <v>3.9</v>
      </c>
      <c r="E251" s="74">
        <f t="shared" si="12"/>
        <v>3.90246</v>
      </c>
      <c r="F251" s="73">
        <f t="shared" si="13"/>
        <v>210</v>
      </c>
      <c r="G251" s="87" t="str">
        <f t="shared" si="14"/>
        <v>Bacchus Marsh</v>
      </c>
      <c r="H251" s="87">
        <f t="shared" si="15"/>
        <v>3.5</v>
      </c>
      <c r="I251" s="61"/>
      <c r="J251" s="61"/>
      <c r="K251" s="61"/>
      <c r="L251" s="61"/>
      <c r="M251" s="61"/>
      <c r="N251" s="61"/>
      <c r="O251" s="61"/>
    </row>
    <row r="252" spans="1:15" x14ac:dyDescent="0.3">
      <c r="A252" s="61"/>
      <c r="B252" s="86">
        <v>247</v>
      </c>
      <c r="C252" s="88" t="s">
        <v>207</v>
      </c>
      <c r="D252" s="73">
        <f>VLOOKUP(B252,'Data 2'!$A$4:$S$513,$O$2+2)</f>
        <v>8.8000000000000007</v>
      </c>
      <c r="E252" s="74">
        <f t="shared" si="12"/>
        <v>8.8024700000000013</v>
      </c>
      <c r="F252" s="73">
        <f t="shared" si="13"/>
        <v>20</v>
      </c>
      <c r="G252" s="87" t="str">
        <f t="shared" si="14"/>
        <v>West Footscray - Tottenham</v>
      </c>
      <c r="H252" s="87">
        <f t="shared" si="15"/>
        <v>3.4</v>
      </c>
      <c r="I252" s="61"/>
      <c r="J252" s="61"/>
      <c r="K252" s="61"/>
      <c r="L252" s="61"/>
      <c r="M252" s="61"/>
      <c r="N252" s="61"/>
      <c r="O252" s="61"/>
    </row>
    <row r="253" spans="1:15" x14ac:dyDescent="0.3">
      <c r="A253" s="61"/>
      <c r="B253" s="86">
        <v>248</v>
      </c>
      <c r="C253" s="88" t="s">
        <v>208</v>
      </c>
      <c r="D253" s="73">
        <f>VLOOKUP(B253,'Data 2'!$A$4:$S$513,$O$2+2)</f>
        <v>3.6</v>
      </c>
      <c r="E253" s="74">
        <f t="shared" si="12"/>
        <v>3.6024799999999999</v>
      </c>
      <c r="F253" s="73">
        <f t="shared" si="13"/>
        <v>231</v>
      </c>
      <c r="G253" s="87" t="str">
        <f t="shared" si="14"/>
        <v>Heathcote</v>
      </c>
      <c r="H253" s="87">
        <f t="shared" si="15"/>
        <v>3.4</v>
      </c>
      <c r="I253" s="61"/>
      <c r="J253" s="61"/>
      <c r="K253" s="61"/>
      <c r="L253" s="61"/>
      <c r="M253" s="61"/>
      <c r="N253" s="61"/>
      <c r="O253" s="61"/>
    </row>
    <row r="254" spans="1:15" x14ac:dyDescent="0.3">
      <c r="A254" s="61"/>
      <c r="B254" s="86">
        <v>249</v>
      </c>
      <c r="C254" s="88" t="s">
        <v>209</v>
      </c>
      <c r="D254" s="73">
        <f>VLOOKUP(B254,'Data 2'!$A$4:$S$513,$O$2+2)</f>
        <v>3.5</v>
      </c>
      <c r="E254" s="74">
        <f t="shared" si="12"/>
        <v>3.5024899999999999</v>
      </c>
      <c r="F254" s="73">
        <f t="shared" si="13"/>
        <v>240</v>
      </c>
      <c r="G254" s="87" t="str">
        <f t="shared" si="14"/>
        <v>Chiltern - Indigo Valley</v>
      </c>
      <c r="H254" s="87">
        <f t="shared" si="15"/>
        <v>3.4</v>
      </c>
      <c r="I254" s="61"/>
      <c r="J254" s="61"/>
      <c r="K254" s="61"/>
      <c r="L254" s="61"/>
      <c r="M254" s="61"/>
      <c r="N254" s="61"/>
      <c r="O254" s="61"/>
    </row>
    <row r="255" spans="1:15" x14ac:dyDescent="0.3">
      <c r="A255" s="61"/>
      <c r="B255" s="86">
        <v>250</v>
      </c>
      <c r="C255" s="88" t="s">
        <v>210</v>
      </c>
      <c r="D255" s="73">
        <f>VLOOKUP(B255,'Data 2'!$A$4:$S$513,$O$2+2)</f>
        <v>3</v>
      </c>
      <c r="E255" s="74">
        <f t="shared" si="12"/>
        <v>3.0024999999999999</v>
      </c>
      <c r="F255" s="73">
        <f t="shared" si="13"/>
        <v>294</v>
      </c>
      <c r="G255" s="87" t="str">
        <f t="shared" si="14"/>
        <v>Bundoora - North</v>
      </c>
      <c r="H255" s="87">
        <f t="shared" si="15"/>
        <v>3.4</v>
      </c>
      <c r="I255" s="61"/>
      <c r="J255" s="61"/>
      <c r="K255" s="61"/>
      <c r="L255" s="61"/>
      <c r="M255" s="61"/>
      <c r="N255" s="61"/>
      <c r="O255" s="61"/>
    </row>
    <row r="256" spans="1:15" x14ac:dyDescent="0.3">
      <c r="A256" s="61"/>
      <c r="B256" s="86">
        <v>251</v>
      </c>
      <c r="C256" s="88" t="s">
        <v>368</v>
      </c>
      <c r="D256" s="73">
        <f>VLOOKUP(B256,'Data 2'!$A$4:$S$513,$O$2+2)</f>
        <v>2.6</v>
      </c>
      <c r="E256" s="74">
        <f t="shared" si="12"/>
        <v>2.6025100000000001</v>
      </c>
      <c r="F256" s="73">
        <f t="shared" si="13"/>
        <v>347</v>
      </c>
      <c r="G256" s="87" t="str">
        <f t="shared" si="14"/>
        <v>Ballarat</v>
      </c>
      <c r="H256" s="87">
        <f t="shared" si="15"/>
        <v>3.4</v>
      </c>
      <c r="I256" s="61"/>
      <c r="J256" s="61"/>
      <c r="K256" s="61"/>
      <c r="L256" s="61"/>
      <c r="M256" s="61"/>
      <c r="N256" s="61"/>
      <c r="O256" s="61"/>
    </row>
    <row r="257" spans="1:15" x14ac:dyDescent="0.3">
      <c r="A257" s="61"/>
      <c r="B257" s="86">
        <v>252</v>
      </c>
      <c r="C257" s="88" t="s">
        <v>556</v>
      </c>
      <c r="D257" s="73">
        <f>VLOOKUP(B257,'Data 2'!$A$4:$S$513,$O$2+2)</f>
        <v>7.2</v>
      </c>
      <c r="E257" s="74">
        <f t="shared" si="12"/>
        <v>7.2025199999999998</v>
      </c>
      <c r="F257" s="73">
        <f t="shared" si="13"/>
        <v>45</v>
      </c>
      <c r="G257" s="87" t="str">
        <f t="shared" si="14"/>
        <v>Wantirna</v>
      </c>
      <c r="H257" s="87">
        <f t="shared" si="15"/>
        <v>3.3</v>
      </c>
      <c r="I257" s="61"/>
      <c r="J257" s="61"/>
      <c r="K257" s="61"/>
      <c r="L257" s="61"/>
      <c r="M257" s="61"/>
      <c r="N257" s="61"/>
      <c r="O257" s="61"/>
    </row>
    <row r="258" spans="1:15" x14ac:dyDescent="0.3">
      <c r="A258" s="61"/>
      <c r="B258" s="86">
        <v>253</v>
      </c>
      <c r="C258" s="88" t="s">
        <v>369</v>
      </c>
      <c r="D258" s="73">
        <f>VLOOKUP(B258,'Data 2'!$A$4:$S$513,$O$2+2)</f>
        <v>1.4</v>
      </c>
      <c r="E258" s="74">
        <f t="shared" si="12"/>
        <v>1.4025299999999998</v>
      </c>
      <c r="F258" s="73">
        <f t="shared" si="13"/>
        <v>478</v>
      </c>
      <c r="G258" s="87" t="str">
        <f t="shared" si="14"/>
        <v>Truganina - South West</v>
      </c>
      <c r="H258" s="87">
        <f t="shared" si="15"/>
        <v>3.3</v>
      </c>
      <c r="I258" s="61"/>
      <c r="J258" s="61"/>
      <c r="K258" s="61"/>
      <c r="L258" s="61"/>
      <c r="M258" s="61"/>
      <c r="N258" s="61"/>
      <c r="O258" s="61"/>
    </row>
    <row r="259" spans="1:15" x14ac:dyDescent="0.3">
      <c r="A259" s="61"/>
      <c r="B259" s="86">
        <v>254</v>
      </c>
      <c r="C259" s="88" t="s">
        <v>370</v>
      </c>
      <c r="D259" s="73">
        <f>VLOOKUP(B259,'Data 2'!$A$4:$S$513,$O$2+2)</f>
        <v>1.5</v>
      </c>
      <c r="E259" s="74">
        <f t="shared" si="12"/>
        <v>1.50254</v>
      </c>
      <c r="F259" s="73">
        <f t="shared" si="13"/>
        <v>470</v>
      </c>
      <c r="G259" s="87" t="str">
        <f t="shared" si="14"/>
        <v>Shepparton - South East</v>
      </c>
      <c r="H259" s="87">
        <f t="shared" si="15"/>
        <v>3.3</v>
      </c>
      <c r="I259" s="61"/>
      <c r="J259" s="61"/>
      <c r="K259" s="61"/>
      <c r="L259" s="61"/>
      <c r="M259" s="61"/>
      <c r="N259" s="61"/>
      <c r="O259" s="61"/>
    </row>
    <row r="260" spans="1:15" x14ac:dyDescent="0.3">
      <c r="A260" s="61"/>
      <c r="B260" s="86">
        <v>255</v>
      </c>
      <c r="C260" s="88" t="s">
        <v>371</v>
      </c>
      <c r="D260" s="73">
        <f>VLOOKUP(B260,'Data 2'!$A$4:$S$513,$O$2+2)</f>
        <v>5.4</v>
      </c>
      <c r="E260" s="74">
        <f t="shared" si="12"/>
        <v>5.4025500000000006</v>
      </c>
      <c r="F260" s="73">
        <f t="shared" si="13"/>
        <v>103</v>
      </c>
      <c r="G260" s="87" t="str">
        <f t="shared" si="14"/>
        <v>Ringwood East</v>
      </c>
      <c r="H260" s="87">
        <f t="shared" si="15"/>
        <v>3.3</v>
      </c>
      <c r="I260" s="61"/>
      <c r="J260" s="61"/>
      <c r="K260" s="61"/>
      <c r="L260" s="61"/>
      <c r="M260" s="61"/>
      <c r="N260" s="61"/>
      <c r="O260" s="61"/>
    </row>
    <row r="261" spans="1:15" x14ac:dyDescent="0.3">
      <c r="A261" s="61"/>
      <c r="B261" s="86">
        <v>256</v>
      </c>
      <c r="C261" s="88" t="s">
        <v>557</v>
      </c>
      <c r="D261" s="73">
        <f>VLOOKUP(B261,'Data 2'!$A$4:$S$513,$O$2+2)</f>
        <v>8.3000000000000007</v>
      </c>
      <c r="E261" s="74">
        <f t="shared" si="12"/>
        <v>8.3025600000000015</v>
      </c>
      <c r="F261" s="73">
        <f t="shared" si="13"/>
        <v>24</v>
      </c>
      <c r="G261" s="87" t="str">
        <f t="shared" si="14"/>
        <v>Pearcedale - Tooradin</v>
      </c>
      <c r="H261" s="87">
        <f t="shared" si="15"/>
        <v>3.3</v>
      </c>
      <c r="I261" s="61"/>
      <c r="J261" s="61"/>
      <c r="K261" s="61"/>
      <c r="L261" s="61"/>
      <c r="M261" s="61"/>
      <c r="N261" s="61"/>
      <c r="O261" s="61"/>
    </row>
    <row r="262" spans="1:15" x14ac:dyDescent="0.3">
      <c r="A262" s="61"/>
      <c r="B262" s="86">
        <v>257</v>
      </c>
      <c r="C262" s="88" t="s">
        <v>558</v>
      </c>
      <c r="D262" s="73">
        <f>VLOOKUP(B262,'Data 2'!$A$4:$S$513,$O$2+2)</f>
        <v>7.9</v>
      </c>
      <c r="E262" s="74">
        <f t="shared" si="12"/>
        <v>7.9025700000000008</v>
      </c>
      <c r="F262" s="73">
        <f t="shared" si="13"/>
        <v>30</v>
      </c>
      <c r="G262" s="87" t="str">
        <f t="shared" si="14"/>
        <v>Ormond - Glen Huntly</v>
      </c>
      <c r="H262" s="87">
        <f t="shared" si="15"/>
        <v>3.3</v>
      </c>
      <c r="I262" s="61"/>
      <c r="J262" s="61"/>
      <c r="K262" s="61"/>
      <c r="L262" s="61"/>
      <c r="M262" s="61"/>
      <c r="N262" s="61"/>
      <c r="O262" s="61"/>
    </row>
    <row r="263" spans="1:15" x14ac:dyDescent="0.3">
      <c r="A263" s="61"/>
      <c r="B263" s="86">
        <v>258</v>
      </c>
      <c r="C263" s="88" t="s">
        <v>211</v>
      </c>
      <c r="D263" s="73">
        <f>VLOOKUP(B263,'Data 2'!$A$4:$S$513,$O$2+2)</f>
        <v>2.2000000000000002</v>
      </c>
      <c r="E263" s="74">
        <f t="shared" ref="E263:E326" si="16">D263+0.00001*B263</f>
        <v>2.2025800000000002</v>
      </c>
      <c r="F263" s="73">
        <f t="shared" ref="F263:F326" si="17">RANK(E263,E$6:E$515)</f>
        <v>408</v>
      </c>
      <c r="G263" s="87" t="str">
        <f t="shared" ref="G263:G326" si="18">VLOOKUP(MATCH(B263,F$6:F$515,0),B$6:F$515,2)</f>
        <v>Lara</v>
      </c>
      <c r="H263" s="87">
        <f t="shared" ref="H263:H326" si="19">VLOOKUP(MATCH(B263,F$6:F$515,0),B$6:F$515,3)</f>
        <v>3.3</v>
      </c>
      <c r="I263" s="61"/>
      <c r="J263" s="61"/>
      <c r="K263" s="61"/>
      <c r="L263" s="61"/>
      <c r="M263" s="61"/>
      <c r="N263" s="61"/>
      <c r="O263" s="61"/>
    </row>
    <row r="264" spans="1:15" x14ac:dyDescent="0.3">
      <c r="A264" s="61"/>
      <c r="B264" s="86">
        <v>259</v>
      </c>
      <c r="C264" s="88" t="s">
        <v>372</v>
      </c>
      <c r="D264" s="73">
        <f>VLOOKUP(B264,'Data 2'!$A$4:$S$513,$O$2+2)</f>
        <v>3.3</v>
      </c>
      <c r="E264" s="74">
        <f t="shared" si="16"/>
        <v>3.3025899999999999</v>
      </c>
      <c r="F264" s="73">
        <f t="shared" si="17"/>
        <v>258</v>
      </c>
      <c r="G264" s="87" t="str">
        <f t="shared" si="18"/>
        <v>Flora Hill - Spring Gully</v>
      </c>
      <c r="H264" s="87">
        <f t="shared" si="19"/>
        <v>3.3</v>
      </c>
      <c r="I264" s="61"/>
      <c r="J264" s="61"/>
      <c r="K264" s="61"/>
      <c r="L264" s="61"/>
      <c r="M264" s="61"/>
      <c r="N264" s="61"/>
      <c r="O264" s="61"/>
    </row>
    <row r="265" spans="1:15" x14ac:dyDescent="0.3">
      <c r="A265" s="61"/>
      <c r="B265" s="86">
        <v>260</v>
      </c>
      <c r="C265" s="88" t="s">
        <v>212</v>
      </c>
      <c r="D265" s="73">
        <f>VLOOKUP(B265,'Data 2'!$A$4:$S$513,$O$2+2)</f>
        <v>4.2</v>
      </c>
      <c r="E265" s="74">
        <f t="shared" si="16"/>
        <v>4.2026000000000003</v>
      </c>
      <c r="F265" s="73">
        <f t="shared" si="17"/>
        <v>176</v>
      </c>
      <c r="G265" s="87" t="str">
        <f t="shared" si="18"/>
        <v>Edithvale - Aspendale</v>
      </c>
      <c r="H265" s="87">
        <f t="shared" si="19"/>
        <v>3.3</v>
      </c>
      <c r="I265" s="61"/>
      <c r="J265" s="61"/>
      <c r="K265" s="61"/>
      <c r="L265" s="61"/>
      <c r="M265" s="61"/>
      <c r="N265" s="61"/>
      <c r="O265" s="61"/>
    </row>
    <row r="266" spans="1:15" x14ac:dyDescent="0.3">
      <c r="A266" s="61"/>
      <c r="B266" s="86">
        <v>261</v>
      </c>
      <c r="C266" s="88" t="s">
        <v>373</v>
      </c>
      <c r="D266" s="73">
        <f>VLOOKUP(B266,'Data 2'!$A$4:$S$513,$O$2+2)</f>
        <v>2.2000000000000002</v>
      </c>
      <c r="E266" s="74">
        <f t="shared" si="16"/>
        <v>2.20261</v>
      </c>
      <c r="F266" s="73">
        <f t="shared" si="17"/>
        <v>407</v>
      </c>
      <c r="G266" s="87" t="str">
        <f t="shared" si="18"/>
        <v>Clyde North - South</v>
      </c>
      <c r="H266" s="87">
        <f t="shared" si="19"/>
        <v>3.3</v>
      </c>
      <c r="I266" s="61"/>
      <c r="J266" s="61"/>
      <c r="K266" s="61"/>
      <c r="L266" s="61"/>
      <c r="M266" s="61"/>
      <c r="N266" s="61"/>
      <c r="O266" s="61"/>
    </row>
    <row r="267" spans="1:15" x14ac:dyDescent="0.3">
      <c r="A267" s="61"/>
      <c r="B267" s="86">
        <v>262</v>
      </c>
      <c r="C267" s="88" t="s">
        <v>374</v>
      </c>
      <c r="D267" s="73">
        <f>VLOOKUP(B267,'Data 2'!$A$4:$S$513,$O$2+2)</f>
        <v>3.1</v>
      </c>
      <c r="E267" s="74">
        <f t="shared" si="16"/>
        <v>3.1026199999999999</v>
      </c>
      <c r="F267" s="73">
        <f t="shared" si="17"/>
        <v>275</v>
      </c>
      <c r="G267" s="87" t="str">
        <f t="shared" si="18"/>
        <v>Caroline Springs</v>
      </c>
      <c r="H267" s="87">
        <f t="shared" si="19"/>
        <v>3.3</v>
      </c>
      <c r="I267" s="61"/>
      <c r="J267" s="61"/>
      <c r="K267" s="61"/>
      <c r="L267" s="61"/>
      <c r="M267" s="61"/>
      <c r="N267" s="61"/>
      <c r="O267" s="61"/>
    </row>
    <row r="268" spans="1:15" x14ac:dyDescent="0.3">
      <c r="A268" s="61"/>
      <c r="B268" s="86">
        <v>263</v>
      </c>
      <c r="C268" s="88" t="s">
        <v>213</v>
      </c>
      <c r="D268" s="73">
        <f>VLOOKUP(B268,'Data 2'!$A$4:$S$513,$O$2+2)</f>
        <v>3.9</v>
      </c>
      <c r="E268" s="74">
        <f t="shared" si="16"/>
        <v>3.9026299999999998</v>
      </c>
      <c r="F268" s="73">
        <f t="shared" si="17"/>
        <v>209</v>
      </c>
      <c r="G268" s="87" t="str">
        <f t="shared" si="18"/>
        <v>Bruthen - Omeo</v>
      </c>
      <c r="H268" s="87">
        <f t="shared" si="19"/>
        <v>3.3</v>
      </c>
      <c r="I268" s="61"/>
      <c r="J268" s="61"/>
      <c r="K268" s="61"/>
      <c r="L268" s="61"/>
      <c r="M268" s="61"/>
      <c r="N268" s="61"/>
      <c r="O268" s="61"/>
    </row>
    <row r="269" spans="1:15" x14ac:dyDescent="0.3">
      <c r="A269" s="61"/>
      <c r="B269" s="86">
        <v>264</v>
      </c>
      <c r="C269" s="88" t="s">
        <v>375</v>
      </c>
      <c r="D269" s="73">
        <f>VLOOKUP(B269,'Data 2'!$A$4:$S$513,$O$2+2)</f>
        <v>0.9</v>
      </c>
      <c r="E269" s="74">
        <f t="shared" si="16"/>
        <v>0.90264</v>
      </c>
      <c r="F269" s="73">
        <f t="shared" si="17"/>
        <v>506</v>
      </c>
      <c r="G269" s="87" t="str">
        <f t="shared" si="18"/>
        <v>Wantirna South</v>
      </c>
      <c r="H269" s="87">
        <f t="shared" si="19"/>
        <v>3.2</v>
      </c>
      <c r="I269" s="61"/>
      <c r="J269" s="61"/>
      <c r="K269" s="61"/>
      <c r="L269" s="61"/>
      <c r="M269" s="61"/>
      <c r="N269" s="61"/>
      <c r="O269" s="61"/>
    </row>
    <row r="270" spans="1:15" x14ac:dyDescent="0.3">
      <c r="A270" s="61"/>
      <c r="B270" s="86">
        <v>265</v>
      </c>
      <c r="C270" s="88" t="s">
        <v>376</v>
      </c>
      <c r="D270" s="73">
        <f>VLOOKUP(B270,'Data 2'!$A$4:$S$513,$O$2+2)</f>
        <v>4</v>
      </c>
      <c r="E270" s="74">
        <f t="shared" si="16"/>
        <v>4.00265</v>
      </c>
      <c r="F270" s="73">
        <f t="shared" si="17"/>
        <v>196</v>
      </c>
      <c r="G270" s="87" t="str">
        <f t="shared" si="18"/>
        <v>Melbourne CBD - North</v>
      </c>
      <c r="H270" s="87">
        <f t="shared" si="19"/>
        <v>3.2</v>
      </c>
      <c r="I270" s="61"/>
      <c r="J270" s="61"/>
      <c r="K270" s="61"/>
      <c r="L270" s="61"/>
      <c r="M270" s="61"/>
      <c r="N270" s="61"/>
      <c r="O270" s="61"/>
    </row>
    <row r="271" spans="1:15" x14ac:dyDescent="0.3">
      <c r="A271" s="61"/>
      <c r="B271" s="86">
        <v>266</v>
      </c>
      <c r="C271" s="88" t="s">
        <v>377</v>
      </c>
      <c r="D271" s="73">
        <f>VLOOKUP(B271,'Data 2'!$A$4:$S$513,$O$2+2)</f>
        <v>4.2</v>
      </c>
      <c r="E271" s="74">
        <f t="shared" si="16"/>
        <v>4.2026599999999998</v>
      </c>
      <c r="F271" s="73">
        <f t="shared" si="17"/>
        <v>175</v>
      </c>
      <c r="G271" s="87" t="str">
        <f t="shared" si="18"/>
        <v>Horsham</v>
      </c>
      <c r="H271" s="87">
        <f t="shared" si="19"/>
        <v>3.2</v>
      </c>
      <c r="I271" s="61"/>
      <c r="J271" s="61"/>
      <c r="K271" s="61"/>
      <c r="L271" s="61"/>
      <c r="M271" s="61"/>
      <c r="N271" s="61"/>
      <c r="O271" s="61"/>
    </row>
    <row r="272" spans="1:15" x14ac:dyDescent="0.3">
      <c r="A272" s="61"/>
      <c r="B272" s="86">
        <v>267</v>
      </c>
      <c r="C272" s="88" t="s">
        <v>378</v>
      </c>
      <c r="D272" s="73">
        <f>VLOOKUP(B272,'Data 2'!$A$4:$S$513,$O$2+2)</f>
        <v>1.5</v>
      </c>
      <c r="E272" s="74">
        <f t="shared" si="16"/>
        <v>1.50267</v>
      </c>
      <c r="F272" s="73">
        <f t="shared" si="17"/>
        <v>469</v>
      </c>
      <c r="G272" s="87" t="str">
        <f t="shared" si="18"/>
        <v>Greenvale - Bulla</v>
      </c>
      <c r="H272" s="87">
        <f t="shared" si="19"/>
        <v>3.2</v>
      </c>
      <c r="I272" s="61"/>
      <c r="J272" s="61"/>
      <c r="K272" s="61"/>
      <c r="L272" s="61"/>
      <c r="M272" s="61"/>
      <c r="N272" s="61"/>
      <c r="O272" s="61"/>
    </row>
    <row r="273" spans="1:15" x14ac:dyDescent="0.3">
      <c r="A273" s="61"/>
      <c r="B273" s="86">
        <v>268</v>
      </c>
      <c r="C273" s="88" t="s">
        <v>214</v>
      </c>
      <c r="D273" s="73">
        <f>VLOOKUP(B273,'Data 2'!$A$4:$S$513,$O$2+2)</f>
        <v>2.9</v>
      </c>
      <c r="E273" s="74">
        <f t="shared" si="16"/>
        <v>2.9026799999999997</v>
      </c>
      <c r="F273" s="73">
        <f t="shared" si="17"/>
        <v>311</v>
      </c>
      <c r="G273" s="87" t="str">
        <f t="shared" si="18"/>
        <v>Euroa</v>
      </c>
      <c r="H273" s="87">
        <f t="shared" si="19"/>
        <v>3.2</v>
      </c>
      <c r="I273" s="61"/>
      <c r="J273" s="61"/>
      <c r="K273" s="61"/>
      <c r="L273" s="61"/>
      <c r="M273" s="61"/>
      <c r="N273" s="61"/>
      <c r="O273" s="61"/>
    </row>
    <row r="274" spans="1:15" x14ac:dyDescent="0.3">
      <c r="A274" s="61"/>
      <c r="B274" s="86">
        <v>269</v>
      </c>
      <c r="C274" s="88" t="s">
        <v>215</v>
      </c>
      <c r="D274" s="73">
        <f>VLOOKUP(B274,'Data 2'!$A$4:$S$513,$O$2+2)</f>
        <v>1.7</v>
      </c>
      <c r="E274" s="74">
        <f t="shared" si="16"/>
        <v>1.70269</v>
      </c>
      <c r="F274" s="73">
        <f t="shared" si="17"/>
        <v>458</v>
      </c>
      <c r="G274" s="87" t="str">
        <f t="shared" si="18"/>
        <v>Elwood</v>
      </c>
      <c r="H274" s="87">
        <f t="shared" si="19"/>
        <v>3.2</v>
      </c>
      <c r="I274" s="61"/>
      <c r="J274" s="61"/>
      <c r="K274" s="61"/>
      <c r="L274" s="61"/>
      <c r="M274" s="61"/>
      <c r="N274" s="61"/>
      <c r="O274" s="61"/>
    </row>
    <row r="275" spans="1:15" x14ac:dyDescent="0.3">
      <c r="A275" s="61"/>
      <c r="B275" s="86">
        <v>270</v>
      </c>
      <c r="C275" s="88" t="s">
        <v>216</v>
      </c>
      <c r="D275" s="73">
        <f>VLOOKUP(B275,'Data 2'!$A$4:$S$513,$O$2+2)</f>
        <v>1.1000000000000001</v>
      </c>
      <c r="E275" s="74">
        <f t="shared" si="16"/>
        <v>1.1027</v>
      </c>
      <c r="F275" s="73">
        <f t="shared" si="17"/>
        <v>498</v>
      </c>
      <c r="G275" s="87" t="str">
        <f t="shared" si="18"/>
        <v>Doreen - South</v>
      </c>
      <c r="H275" s="87">
        <f t="shared" si="19"/>
        <v>3.2</v>
      </c>
      <c r="I275" s="61"/>
      <c r="J275" s="61"/>
      <c r="K275" s="61"/>
      <c r="L275" s="61"/>
      <c r="M275" s="61"/>
      <c r="N275" s="61"/>
      <c r="O275" s="61"/>
    </row>
    <row r="276" spans="1:15" x14ac:dyDescent="0.3">
      <c r="A276" s="61"/>
      <c r="B276" s="86">
        <v>271</v>
      </c>
      <c r="C276" s="88" t="s">
        <v>379</v>
      </c>
      <c r="D276" s="73">
        <f>VLOOKUP(B276,'Data 2'!$A$4:$S$513,$O$2+2)</f>
        <v>2.8</v>
      </c>
      <c r="E276" s="74">
        <f t="shared" si="16"/>
        <v>2.8027099999999998</v>
      </c>
      <c r="F276" s="73">
        <f t="shared" si="17"/>
        <v>322</v>
      </c>
      <c r="G276" s="87" t="str">
        <f t="shared" si="18"/>
        <v>Doncaster East - North</v>
      </c>
      <c r="H276" s="87">
        <f t="shared" si="19"/>
        <v>3.2</v>
      </c>
      <c r="I276" s="61"/>
      <c r="J276" s="61"/>
      <c r="K276" s="61"/>
      <c r="L276" s="61"/>
      <c r="M276" s="61"/>
      <c r="N276" s="61"/>
      <c r="O276" s="61"/>
    </row>
    <row r="277" spans="1:15" x14ac:dyDescent="0.3">
      <c r="A277" s="61"/>
      <c r="B277" s="86">
        <v>272</v>
      </c>
      <c r="C277" s="88" t="s">
        <v>380</v>
      </c>
      <c r="D277" s="73">
        <f>VLOOKUP(B277,'Data 2'!$A$4:$S$513,$O$2+2)</f>
        <v>0.8</v>
      </c>
      <c r="E277" s="74">
        <f t="shared" si="16"/>
        <v>0.8027200000000001</v>
      </c>
      <c r="F277" s="73">
        <f t="shared" si="17"/>
        <v>509</v>
      </c>
      <c r="G277" s="87" t="str">
        <f t="shared" si="18"/>
        <v>Chirnside Park</v>
      </c>
      <c r="H277" s="87">
        <f t="shared" si="19"/>
        <v>3.2</v>
      </c>
      <c r="I277" s="61"/>
      <c r="J277" s="61"/>
      <c r="K277" s="61"/>
      <c r="L277" s="61"/>
      <c r="M277" s="61"/>
      <c r="N277" s="61"/>
      <c r="O277" s="61"/>
    </row>
    <row r="278" spans="1:15" x14ac:dyDescent="0.3">
      <c r="A278" s="61"/>
      <c r="B278" s="86">
        <v>273</v>
      </c>
      <c r="C278" s="88" t="s">
        <v>217</v>
      </c>
      <c r="D278" s="73">
        <f>VLOOKUP(B278,'Data 2'!$A$4:$S$513,$O$2+2)</f>
        <v>1.7</v>
      </c>
      <c r="E278" s="74">
        <f t="shared" si="16"/>
        <v>1.7027299999999999</v>
      </c>
      <c r="F278" s="73">
        <f t="shared" si="17"/>
        <v>457</v>
      </c>
      <c r="G278" s="87" t="str">
        <f t="shared" si="18"/>
        <v>Rowville - Central</v>
      </c>
      <c r="H278" s="87">
        <f t="shared" si="19"/>
        <v>3.1</v>
      </c>
      <c r="I278" s="61"/>
      <c r="J278" s="61"/>
      <c r="K278" s="61"/>
      <c r="L278" s="61"/>
      <c r="M278" s="61"/>
      <c r="N278" s="61"/>
      <c r="O278" s="61"/>
    </row>
    <row r="279" spans="1:15" x14ac:dyDescent="0.3">
      <c r="A279" s="61"/>
      <c r="B279" s="86">
        <v>274</v>
      </c>
      <c r="C279" s="88" t="s">
        <v>218</v>
      </c>
      <c r="D279" s="73">
        <f>VLOOKUP(B279,'Data 2'!$A$4:$S$513,$O$2+2)</f>
        <v>2</v>
      </c>
      <c r="E279" s="74">
        <f t="shared" si="16"/>
        <v>2.0027400000000002</v>
      </c>
      <c r="F279" s="73">
        <f t="shared" si="17"/>
        <v>427</v>
      </c>
      <c r="G279" s="87" t="str">
        <f t="shared" si="18"/>
        <v>Maribyrnong</v>
      </c>
      <c r="H279" s="87">
        <f t="shared" si="19"/>
        <v>3.1</v>
      </c>
      <c r="I279" s="61"/>
      <c r="J279" s="61"/>
      <c r="K279" s="61"/>
      <c r="L279" s="61"/>
      <c r="M279" s="61"/>
      <c r="N279" s="61"/>
      <c r="O279" s="61"/>
    </row>
    <row r="280" spans="1:15" x14ac:dyDescent="0.3">
      <c r="A280" s="61"/>
      <c r="B280" s="86">
        <v>275</v>
      </c>
      <c r="C280" s="88" t="s">
        <v>559</v>
      </c>
      <c r="D280" s="73">
        <f>VLOOKUP(B280,'Data 2'!$A$4:$S$513,$O$2+2)</f>
        <v>4</v>
      </c>
      <c r="E280" s="74">
        <f t="shared" si="16"/>
        <v>4.0027499999999998</v>
      </c>
      <c r="F280" s="73">
        <f t="shared" si="17"/>
        <v>195</v>
      </c>
      <c r="G280" s="87" t="str">
        <f t="shared" si="18"/>
        <v>Leopold</v>
      </c>
      <c r="H280" s="87">
        <f t="shared" si="19"/>
        <v>3.1</v>
      </c>
      <c r="I280" s="61"/>
      <c r="J280" s="61"/>
      <c r="K280" s="61"/>
      <c r="L280" s="61"/>
      <c r="M280" s="61"/>
      <c r="N280" s="61"/>
      <c r="O280" s="61"/>
    </row>
    <row r="281" spans="1:15" x14ac:dyDescent="0.3">
      <c r="A281" s="61"/>
      <c r="B281" s="86">
        <v>276</v>
      </c>
      <c r="C281" s="88" t="s">
        <v>381</v>
      </c>
      <c r="D281" s="73">
        <f>VLOOKUP(B281,'Data 2'!$A$4:$S$513,$O$2+2)</f>
        <v>1.7</v>
      </c>
      <c r="E281" s="74">
        <f t="shared" si="16"/>
        <v>1.7027600000000001</v>
      </c>
      <c r="F281" s="73">
        <f t="shared" si="17"/>
        <v>456</v>
      </c>
      <c r="G281" s="87" t="str">
        <f t="shared" si="18"/>
        <v>Kew East</v>
      </c>
      <c r="H281" s="87">
        <f t="shared" si="19"/>
        <v>3.1</v>
      </c>
      <c r="I281" s="61"/>
      <c r="J281" s="61"/>
      <c r="K281" s="61"/>
      <c r="L281" s="61"/>
      <c r="M281" s="61"/>
      <c r="N281" s="61"/>
      <c r="O281" s="61"/>
    </row>
    <row r="282" spans="1:15" x14ac:dyDescent="0.3">
      <c r="A282" s="61"/>
      <c r="B282" s="86">
        <v>277</v>
      </c>
      <c r="C282" s="88" t="s">
        <v>219</v>
      </c>
      <c r="D282" s="73">
        <f>VLOOKUP(B282,'Data 2'!$A$4:$S$513,$O$2+2)</f>
        <v>3.1</v>
      </c>
      <c r="E282" s="74">
        <f t="shared" si="16"/>
        <v>3.10277</v>
      </c>
      <c r="F282" s="73">
        <f t="shared" si="17"/>
        <v>274</v>
      </c>
      <c r="G282" s="87" t="str">
        <f t="shared" si="18"/>
        <v>Highett (West) - Cheltenham</v>
      </c>
      <c r="H282" s="87">
        <f t="shared" si="19"/>
        <v>3.1</v>
      </c>
      <c r="I282" s="61"/>
      <c r="J282" s="61"/>
      <c r="K282" s="61"/>
      <c r="L282" s="61"/>
      <c r="M282" s="61"/>
      <c r="N282" s="61"/>
      <c r="O282" s="61"/>
    </row>
    <row r="283" spans="1:15" x14ac:dyDescent="0.3">
      <c r="A283" s="61"/>
      <c r="B283" s="86">
        <v>278</v>
      </c>
      <c r="C283" s="88" t="s">
        <v>382</v>
      </c>
      <c r="D283" s="73">
        <f>VLOOKUP(B283,'Data 2'!$A$4:$S$513,$O$2+2)</f>
        <v>9.9</v>
      </c>
      <c r="E283" s="74">
        <f t="shared" si="16"/>
        <v>9.9027799999999999</v>
      </c>
      <c r="F283" s="73">
        <f t="shared" si="17"/>
        <v>15</v>
      </c>
      <c r="G283" s="87" t="str">
        <f t="shared" si="18"/>
        <v>Glenroy - West</v>
      </c>
      <c r="H283" s="87">
        <f t="shared" si="19"/>
        <v>3.1</v>
      </c>
      <c r="I283" s="61"/>
      <c r="J283" s="61"/>
      <c r="K283" s="61"/>
      <c r="L283" s="61"/>
      <c r="M283" s="61"/>
      <c r="N283" s="61"/>
      <c r="O283" s="61"/>
    </row>
    <row r="284" spans="1:15" x14ac:dyDescent="0.3">
      <c r="A284" s="61"/>
      <c r="B284" s="86">
        <v>279</v>
      </c>
      <c r="C284" s="88" t="s">
        <v>560</v>
      </c>
      <c r="D284" s="73">
        <f>VLOOKUP(B284,'Data 2'!$A$4:$S$513,$O$2+2)</f>
        <v>7.8</v>
      </c>
      <c r="E284" s="74">
        <f t="shared" si="16"/>
        <v>7.8027899999999999</v>
      </c>
      <c r="F284" s="73">
        <f t="shared" si="17"/>
        <v>31</v>
      </c>
      <c r="G284" s="87" t="str">
        <f t="shared" si="18"/>
        <v>Essendon (West) - Aberfeldie</v>
      </c>
      <c r="H284" s="87">
        <f t="shared" si="19"/>
        <v>3.1</v>
      </c>
      <c r="I284" s="61"/>
      <c r="J284" s="61"/>
      <c r="K284" s="61"/>
      <c r="L284" s="61"/>
      <c r="M284" s="61"/>
      <c r="N284" s="61"/>
      <c r="O284" s="61"/>
    </row>
    <row r="285" spans="1:15" x14ac:dyDescent="0.3">
      <c r="A285" s="61"/>
      <c r="B285" s="86">
        <v>280</v>
      </c>
      <c r="C285" s="88" t="s">
        <v>220</v>
      </c>
      <c r="D285" s="73">
        <f>VLOOKUP(B285,'Data 2'!$A$4:$S$513,$O$2+2)</f>
        <v>16.100000000000001</v>
      </c>
      <c r="E285" s="74">
        <f t="shared" si="16"/>
        <v>16.102800000000002</v>
      </c>
      <c r="F285" s="73">
        <f t="shared" si="17"/>
        <v>2</v>
      </c>
      <c r="G285" s="87" t="str">
        <f t="shared" si="18"/>
        <v>Essendon - East</v>
      </c>
      <c r="H285" s="87">
        <f t="shared" si="19"/>
        <v>3.1</v>
      </c>
      <c r="I285" s="61"/>
      <c r="J285" s="61"/>
      <c r="K285" s="61"/>
      <c r="L285" s="61"/>
      <c r="M285" s="61"/>
      <c r="N285" s="61"/>
      <c r="O285" s="61"/>
    </row>
    <row r="286" spans="1:15" x14ac:dyDescent="0.3">
      <c r="A286" s="61"/>
      <c r="B286" s="86">
        <v>281</v>
      </c>
      <c r="C286" s="88" t="s">
        <v>561</v>
      </c>
      <c r="D286" s="73">
        <f>VLOOKUP(B286,'Data 2'!$A$4:$S$513,$O$2+2)</f>
        <v>3</v>
      </c>
      <c r="E286" s="74">
        <f t="shared" si="16"/>
        <v>3.0028100000000002</v>
      </c>
      <c r="F286" s="73">
        <f t="shared" si="17"/>
        <v>293</v>
      </c>
      <c r="G286" s="87" t="str">
        <f t="shared" si="18"/>
        <v>Drouin</v>
      </c>
      <c r="H286" s="87">
        <f t="shared" si="19"/>
        <v>3.1</v>
      </c>
      <c r="I286" s="61"/>
      <c r="J286" s="61"/>
      <c r="K286" s="61"/>
      <c r="L286" s="61"/>
      <c r="M286" s="61"/>
      <c r="N286" s="61"/>
      <c r="O286" s="61"/>
    </row>
    <row r="287" spans="1:15" x14ac:dyDescent="0.3">
      <c r="A287" s="61"/>
      <c r="B287" s="86">
        <v>282</v>
      </c>
      <c r="C287" s="88" t="s">
        <v>562</v>
      </c>
      <c r="D287" s="73">
        <f>VLOOKUP(B287,'Data 2'!$A$4:$S$513,$O$2+2)</f>
        <v>3.2</v>
      </c>
      <c r="E287" s="74">
        <f t="shared" si="16"/>
        <v>3.20282</v>
      </c>
      <c r="F287" s="73">
        <f t="shared" si="17"/>
        <v>265</v>
      </c>
      <c r="G287" s="87" t="str">
        <f t="shared" si="18"/>
        <v>Doreen - North</v>
      </c>
      <c r="H287" s="87">
        <f t="shared" si="19"/>
        <v>3.1</v>
      </c>
      <c r="I287" s="61"/>
      <c r="J287" s="61"/>
      <c r="K287" s="61"/>
      <c r="L287" s="61"/>
      <c r="M287" s="61"/>
      <c r="N287" s="61"/>
      <c r="O287" s="61"/>
    </row>
    <row r="288" spans="1:15" x14ac:dyDescent="0.3">
      <c r="A288" s="61"/>
      <c r="B288" s="86">
        <v>283</v>
      </c>
      <c r="C288" s="88" t="s">
        <v>563</v>
      </c>
      <c r="D288" s="73">
        <f>VLOOKUP(B288,'Data 2'!$A$4:$S$513,$O$2+2)</f>
        <v>5.0999999999999996</v>
      </c>
      <c r="E288" s="74">
        <f t="shared" si="16"/>
        <v>5.10283</v>
      </c>
      <c r="F288" s="73">
        <f t="shared" si="17"/>
        <v>118</v>
      </c>
      <c r="G288" s="87" t="str">
        <f t="shared" si="18"/>
        <v>Alexandra</v>
      </c>
      <c r="H288" s="87">
        <f t="shared" si="19"/>
        <v>3.1</v>
      </c>
      <c r="I288" s="61"/>
      <c r="J288" s="61"/>
      <c r="K288" s="61"/>
      <c r="L288" s="61"/>
      <c r="M288" s="61"/>
      <c r="N288" s="61"/>
      <c r="O288" s="61"/>
    </row>
    <row r="289" spans="1:15" x14ac:dyDescent="0.3">
      <c r="A289" s="61"/>
      <c r="B289" s="86">
        <v>284</v>
      </c>
      <c r="C289" s="88" t="s">
        <v>221</v>
      </c>
      <c r="D289" s="73">
        <f>VLOOKUP(B289,'Data 2'!$A$4:$S$513,$O$2+2)</f>
        <v>12.6</v>
      </c>
      <c r="E289" s="74">
        <f t="shared" si="16"/>
        <v>12.60284</v>
      </c>
      <c r="F289" s="73">
        <f t="shared" si="17"/>
        <v>9</v>
      </c>
      <c r="G289" s="87" t="str">
        <f t="shared" si="18"/>
        <v>Upwey - Tecoma</v>
      </c>
      <c r="H289" s="87">
        <f t="shared" si="19"/>
        <v>3</v>
      </c>
      <c r="I289" s="61"/>
      <c r="J289" s="61"/>
      <c r="K289" s="61"/>
      <c r="L289" s="61"/>
      <c r="M289" s="61"/>
      <c r="N289" s="61"/>
      <c r="O289" s="61"/>
    </row>
    <row r="290" spans="1:15" x14ac:dyDescent="0.3">
      <c r="A290" s="61"/>
      <c r="B290" s="86">
        <v>285</v>
      </c>
      <c r="C290" s="88" t="s">
        <v>564</v>
      </c>
      <c r="D290" s="73">
        <f>VLOOKUP(B290,'Data 2'!$A$4:$S$513,$O$2+2)</f>
        <v>11.1</v>
      </c>
      <c r="E290" s="74">
        <f t="shared" si="16"/>
        <v>11.10285</v>
      </c>
      <c r="F290" s="73">
        <f t="shared" si="17"/>
        <v>12</v>
      </c>
      <c r="G290" s="87" t="str">
        <f t="shared" si="18"/>
        <v>Traralgon - West</v>
      </c>
      <c r="H290" s="87">
        <f t="shared" si="19"/>
        <v>3</v>
      </c>
      <c r="I290" s="61"/>
      <c r="J290" s="61"/>
      <c r="K290" s="61"/>
      <c r="L290" s="61"/>
      <c r="M290" s="61"/>
      <c r="N290" s="61"/>
      <c r="O290" s="61"/>
    </row>
    <row r="291" spans="1:15" x14ac:dyDescent="0.3">
      <c r="A291" s="61"/>
      <c r="B291" s="86">
        <v>286</v>
      </c>
      <c r="C291" s="88" t="s">
        <v>222</v>
      </c>
      <c r="D291" s="73">
        <f>VLOOKUP(B291,'Data 2'!$A$4:$S$513,$O$2+2)</f>
        <v>7.3</v>
      </c>
      <c r="E291" s="74">
        <f t="shared" si="16"/>
        <v>7.3028599999999999</v>
      </c>
      <c r="F291" s="73">
        <f t="shared" si="17"/>
        <v>42</v>
      </c>
      <c r="G291" s="87" t="str">
        <f t="shared" si="18"/>
        <v>Tarneit (West) - Mount Cottrell</v>
      </c>
      <c r="H291" s="87">
        <f t="shared" si="19"/>
        <v>3</v>
      </c>
      <c r="I291" s="61"/>
      <c r="J291" s="61"/>
      <c r="K291" s="61"/>
      <c r="L291" s="61"/>
      <c r="M291" s="61"/>
      <c r="N291" s="61"/>
      <c r="O291" s="61"/>
    </row>
    <row r="292" spans="1:15" x14ac:dyDescent="0.3">
      <c r="A292" s="61"/>
      <c r="B292" s="86">
        <v>287</v>
      </c>
      <c r="C292" s="88" t="s">
        <v>223</v>
      </c>
      <c r="D292" s="73">
        <f>VLOOKUP(B292,'Data 2'!$A$4:$S$513,$O$2+2)</f>
        <v>3</v>
      </c>
      <c r="E292" s="74">
        <f t="shared" si="16"/>
        <v>3.0028700000000002</v>
      </c>
      <c r="F292" s="73">
        <f t="shared" si="17"/>
        <v>292</v>
      </c>
      <c r="G292" s="87" t="str">
        <f t="shared" si="18"/>
        <v>Tarneit - Central</v>
      </c>
      <c r="H292" s="87">
        <f t="shared" si="19"/>
        <v>3</v>
      </c>
      <c r="I292" s="61"/>
      <c r="J292" s="61"/>
      <c r="K292" s="61"/>
      <c r="L292" s="61"/>
      <c r="M292" s="61"/>
      <c r="N292" s="61"/>
      <c r="O292" s="61"/>
    </row>
    <row r="293" spans="1:15" x14ac:dyDescent="0.3">
      <c r="A293" s="61"/>
      <c r="B293" s="86">
        <v>288</v>
      </c>
      <c r="C293" s="88" t="s">
        <v>383</v>
      </c>
      <c r="D293" s="73">
        <f>VLOOKUP(B293,'Data 2'!$A$4:$S$513,$O$2+2)</f>
        <v>4.0999999999999996</v>
      </c>
      <c r="E293" s="74">
        <f t="shared" si="16"/>
        <v>4.1028799999999999</v>
      </c>
      <c r="F293" s="73">
        <f t="shared" si="17"/>
        <v>187</v>
      </c>
      <c r="G293" s="87" t="str">
        <f t="shared" si="18"/>
        <v>Swan Hill</v>
      </c>
      <c r="H293" s="87">
        <f t="shared" si="19"/>
        <v>3</v>
      </c>
      <c r="I293" s="61"/>
      <c r="J293" s="61"/>
      <c r="K293" s="61"/>
      <c r="L293" s="61"/>
      <c r="M293" s="61"/>
      <c r="N293" s="61"/>
      <c r="O293" s="61"/>
    </row>
    <row r="294" spans="1:15" x14ac:dyDescent="0.3">
      <c r="A294" s="61"/>
      <c r="B294" s="86">
        <v>289</v>
      </c>
      <c r="C294" s="88" t="s">
        <v>565</v>
      </c>
      <c r="D294" s="73">
        <f>VLOOKUP(B294,'Data 2'!$A$4:$S$513,$O$2+2)</f>
        <v>4.8</v>
      </c>
      <c r="E294" s="74">
        <f t="shared" si="16"/>
        <v>4.8028899999999997</v>
      </c>
      <c r="F294" s="73">
        <f t="shared" si="17"/>
        <v>135</v>
      </c>
      <c r="G294" s="87" t="str">
        <f t="shared" si="18"/>
        <v>South Morang - North</v>
      </c>
      <c r="H294" s="87">
        <f t="shared" si="19"/>
        <v>3</v>
      </c>
      <c r="I294" s="61"/>
      <c r="J294" s="61"/>
      <c r="K294" s="61"/>
      <c r="L294" s="61"/>
      <c r="M294" s="61"/>
      <c r="N294" s="61"/>
      <c r="O294" s="61"/>
    </row>
    <row r="295" spans="1:15" x14ac:dyDescent="0.3">
      <c r="A295" s="61"/>
      <c r="B295" s="86">
        <v>290</v>
      </c>
      <c r="C295" s="88" t="s">
        <v>566</v>
      </c>
      <c r="D295" s="73">
        <f>VLOOKUP(B295,'Data 2'!$A$4:$S$513,$O$2+2)</f>
        <v>4</v>
      </c>
      <c r="E295" s="74">
        <f t="shared" si="16"/>
        <v>4.0029000000000003</v>
      </c>
      <c r="F295" s="73">
        <f t="shared" si="17"/>
        <v>194</v>
      </c>
      <c r="G295" s="87" t="str">
        <f t="shared" si="18"/>
        <v>Seddon - Kingsville</v>
      </c>
      <c r="H295" s="87">
        <f t="shared" si="19"/>
        <v>3</v>
      </c>
      <c r="I295" s="61"/>
      <c r="J295" s="61"/>
      <c r="K295" s="61"/>
      <c r="L295" s="61"/>
      <c r="M295" s="61"/>
      <c r="N295" s="61"/>
      <c r="O295" s="61"/>
    </row>
    <row r="296" spans="1:15" x14ac:dyDescent="0.3">
      <c r="A296" s="61"/>
      <c r="B296" s="86">
        <v>291</v>
      </c>
      <c r="C296" s="88" t="s">
        <v>567</v>
      </c>
      <c r="D296" s="73">
        <f>VLOOKUP(B296,'Data 2'!$A$4:$S$513,$O$2+2)</f>
        <v>5.4</v>
      </c>
      <c r="E296" s="74">
        <f t="shared" si="16"/>
        <v>5.4029100000000003</v>
      </c>
      <c r="F296" s="73">
        <f t="shared" si="17"/>
        <v>102</v>
      </c>
      <c r="G296" s="87" t="str">
        <f t="shared" si="18"/>
        <v>Monbulk - Silvan</v>
      </c>
      <c r="H296" s="87">
        <f t="shared" si="19"/>
        <v>3</v>
      </c>
      <c r="I296" s="61"/>
      <c r="J296" s="61"/>
      <c r="K296" s="61"/>
      <c r="L296" s="61"/>
      <c r="M296" s="61"/>
      <c r="N296" s="61"/>
      <c r="O296" s="61"/>
    </row>
    <row r="297" spans="1:15" x14ac:dyDescent="0.3">
      <c r="A297" s="61"/>
      <c r="B297" s="86">
        <v>292</v>
      </c>
      <c r="C297" s="88" t="s">
        <v>568</v>
      </c>
      <c r="D297" s="73">
        <f>VLOOKUP(B297,'Data 2'!$A$4:$S$513,$O$2+2)</f>
        <v>6.2</v>
      </c>
      <c r="E297" s="74">
        <f t="shared" si="16"/>
        <v>6.2029199999999998</v>
      </c>
      <c r="F297" s="73">
        <f t="shared" si="17"/>
        <v>70</v>
      </c>
      <c r="G297" s="87" t="str">
        <f t="shared" si="18"/>
        <v>Mentone</v>
      </c>
      <c r="H297" s="87">
        <f t="shared" si="19"/>
        <v>3</v>
      </c>
      <c r="I297" s="61"/>
      <c r="J297" s="61"/>
      <c r="K297" s="61"/>
      <c r="L297" s="61"/>
      <c r="M297" s="61"/>
      <c r="N297" s="61"/>
      <c r="O297" s="61"/>
    </row>
    <row r="298" spans="1:15" x14ac:dyDescent="0.3">
      <c r="A298" s="61"/>
      <c r="B298" s="86">
        <v>293</v>
      </c>
      <c r="C298" s="88" t="s">
        <v>569</v>
      </c>
      <c r="D298" s="73">
        <f>VLOOKUP(B298,'Data 2'!$A$4:$S$513,$O$2+2)</f>
        <v>3.6</v>
      </c>
      <c r="E298" s="74">
        <f t="shared" si="16"/>
        <v>3.6029300000000002</v>
      </c>
      <c r="F298" s="73">
        <f t="shared" si="17"/>
        <v>230</v>
      </c>
      <c r="G298" s="87" t="str">
        <f t="shared" si="18"/>
        <v>Melbourne CBD - East</v>
      </c>
      <c r="H298" s="87">
        <f t="shared" si="19"/>
        <v>3</v>
      </c>
      <c r="I298" s="61"/>
      <c r="J298" s="61"/>
      <c r="K298" s="61"/>
      <c r="L298" s="61"/>
      <c r="M298" s="61"/>
      <c r="N298" s="61"/>
      <c r="O298" s="61"/>
    </row>
    <row r="299" spans="1:15" x14ac:dyDescent="0.3">
      <c r="A299" s="61"/>
      <c r="B299" s="86">
        <v>294</v>
      </c>
      <c r="C299" s="88" t="s">
        <v>570</v>
      </c>
      <c r="D299" s="73">
        <f>VLOOKUP(B299,'Data 2'!$A$4:$S$513,$O$2+2)</f>
        <v>2.6</v>
      </c>
      <c r="E299" s="74">
        <f t="shared" si="16"/>
        <v>2.6029400000000003</v>
      </c>
      <c r="F299" s="73">
        <f t="shared" si="17"/>
        <v>346</v>
      </c>
      <c r="G299" s="87" t="str">
        <f t="shared" si="18"/>
        <v>Koo Wee Rup</v>
      </c>
      <c r="H299" s="87">
        <f t="shared" si="19"/>
        <v>3</v>
      </c>
      <c r="I299" s="61"/>
      <c r="J299" s="61"/>
      <c r="K299" s="61"/>
      <c r="L299" s="61"/>
      <c r="M299" s="61"/>
      <c r="N299" s="61"/>
      <c r="O299" s="61"/>
    </row>
    <row r="300" spans="1:15" x14ac:dyDescent="0.3">
      <c r="A300" s="61"/>
      <c r="B300" s="86">
        <v>295</v>
      </c>
      <c r="C300" s="88" t="s">
        <v>224</v>
      </c>
      <c r="D300" s="73">
        <f>VLOOKUP(B300,'Data 2'!$A$4:$S$513,$O$2+2)</f>
        <v>4.2</v>
      </c>
      <c r="E300" s="74">
        <f t="shared" si="16"/>
        <v>4.2029500000000004</v>
      </c>
      <c r="F300" s="73">
        <f t="shared" si="17"/>
        <v>174</v>
      </c>
      <c r="G300" s="87" t="str">
        <f t="shared" si="18"/>
        <v>Hampton</v>
      </c>
      <c r="H300" s="87">
        <f t="shared" si="19"/>
        <v>3</v>
      </c>
      <c r="I300" s="61"/>
      <c r="J300" s="61"/>
      <c r="K300" s="61"/>
      <c r="L300" s="61"/>
      <c r="M300" s="61"/>
      <c r="N300" s="61"/>
      <c r="O300" s="61"/>
    </row>
    <row r="301" spans="1:15" x14ac:dyDescent="0.3">
      <c r="A301" s="61"/>
      <c r="B301" s="86">
        <v>296</v>
      </c>
      <c r="C301" s="88" t="s">
        <v>225</v>
      </c>
      <c r="D301" s="73">
        <f>VLOOKUP(B301,'Data 2'!$A$4:$S$513,$O$2+2)</f>
        <v>5.2</v>
      </c>
      <c r="E301" s="74">
        <f t="shared" si="16"/>
        <v>5.20296</v>
      </c>
      <c r="F301" s="73">
        <f t="shared" si="17"/>
        <v>112</v>
      </c>
      <c r="G301" s="87" t="str">
        <f t="shared" si="18"/>
        <v>Geelong West - Hamlyn Heights</v>
      </c>
      <c r="H301" s="87">
        <f t="shared" si="19"/>
        <v>3</v>
      </c>
      <c r="I301" s="61"/>
      <c r="J301" s="61"/>
      <c r="K301" s="61"/>
      <c r="L301" s="61"/>
      <c r="M301" s="61"/>
      <c r="N301" s="61"/>
      <c r="O301" s="61"/>
    </row>
    <row r="302" spans="1:15" x14ac:dyDescent="0.3">
      <c r="A302" s="61"/>
      <c r="B302" s="86">
        <v>297</v>
      </c>
      <c r="C302" s="88" t="s">
        <v>226</v>
      </c>
      <c r="D302" s="73">
        <f>VLOOKUP(B302,'Data 2'!$A$4:$S$513,$O$2+2)</f>
        <v>2.6</v>
      </c>
      <c r="E302" s="74">
        <f t="shared" si="16"/>
        <v>2.60297</v>
      </c>
      <c r="F302" s="73">
        <f t="shared" si="17"/>
        <v>345</v>
      </c>
      <c r="G302" s="87" t="str">
        <f t="shared" si="18"/>
        <v>Berwick - South East</v>
      </c>
      <c r="H302" s="87">
        <f t="shared" si="19"/>
        <v>3</v>
      </c>
      <c r="I302" s="61"/>
      <c r="J302" s="61"/>
      <c r="K302" s="61"/>
      <c r="L302" s="61"/>
      <c r="M302" s="61"/>
      <c r="N302" s="61"/>
      <c r="O302" s="61"/>
    </row>
    <row r="303" spans="1:15" x14ac:dyDescent="0.3">
      <c r="A303" s="61"/>
      <c r="B303" s="86">
        <v>298</v>
      </c>
      <c r="C303" s="88" t="s">
        <v>384</v>
      </c>
      <c r="D303" s="73">
        <f>VLOOKUP(B303,'Data 2'!$A$4:$S$513,$O$2+2)</f>
        <v>7</v>
      </c>
      <c r="E303" s="74">
        <f t="shared" si="16"/>
        <v>7.00298</v>
      </c>
      <c r="F303" s="73">
        <f t="shared" si="17"/>
        <v>51</v>
      </c>
      <c r="G303" s="87" t="str">
        <f t="shared" si="18"/>
        <v>Bendigo Surrounds - North</v>
      </c>
      <c r="H303" s="87">
        <f t="shared" si="19"/>
        <v>3</v>
      </c>
      <c r="I303" s="61"/>
      <c r="J303" s="61"/>
      <c r="K303" s="61"/>
      <c r="L303" s="61"/>
      <c r="M303" s="61"/>
      <c r="N303" s="61"/>
      <c r="O303" s="61"/>
    </row>
    <row r="304" spans="1:15" x14ac:dyDescent="0.3">
      <c r="A304" s="61"/>
      <c r="B304" s="86">
        <v>299</v>
      </c>
      <c r="C304" s="88" t="s">
        <v>385</v>
      </c>
      <c r="D304" s="73">
        <f>VLOOKUP(B304,'Data 2'!$A$4:$S$513,$O$2+2)</f>
        <v>1.1000000000000001</v>
      </c>
      <c r="E304" s="74">
        <f t="shared" si="16"/>
        <v>1.1029900000000001</v>
      </c>
      <c r="F304" s="73">
        <f t="shared" si="17"/>
        <v>497</v>
      </c>
      <c r="G304" s="87" t="str">
        <f t="shared" si="18"/>
        <v>Balwyn North</v>
      </c>
      <c r="H304" s="87">
        <f t="shared" si="19"/>
        <v>3</v>
      </c>
      <c r="I304" s="61"/>
      <c r="J304" s="61"/>
      <c r="K304" s="61"/>
      <c r="L304" s="61"/>
      <c r="M304" s="61"/>
      <c r="N304" s="61"/>
      <c r="O304" s="61"/>
    </row>
    <row r="305" spans="1:15" x14ac:dyDescent="0.3">
      <c r="A305" s="61"/>
      <c r="B305" s="86">
        <v>300</v>
      </c>
      <c r="C305" s="88" t="s">
        <v>227</v>
      </c>
      <c r="D305" s="73">
        <f>VLOOKUP(B305,'Data 2'!$A$4:$S$513,$O$2+2)</f>
        <v>3</v>
      </c>
      <c r="E305" s="74">
        <f t="shared" si="16"/>
        <v>3.0030000000000001</v>
      </c>
      <c r="F305" s="73">
        <f t="shared" si="17"/>
        <v>291</v>
      </c>
      <c r="G305" s="87" t="str">
        <f t="shared" si="18"/>
        <v>Ballarat North - Invermay</v>
      </c>
      <c r="H305" s="87">
        <f t="shared" si="19"/>
        <v>3</v>
      </c>
      <c r="I305" s="61"/>
      <c r="J305" s="61"/>
      <c r="K305" s="61"/>
      <c r="L305" s="61"/>
      <c r="M305" s="61"/>
      <c r="N305" s="61"/>
      <c r="O305" s="61"/>
    </row>
    <row r="306" spans="1:15" x14ac:dyDescent="0.3">
      <c r="A306" s="61"/>
      <c r="B306" s="86">
        <v>301</v>
      </c>
      <c r="C306" s="88" t="s">
        <v>228</v>
      </c>
      <c r="D306" s="73">
        <f>VLOOKUP(B306,'Data 2'!$A$4:$S$513,$O$2+2)</f>
        <v>2.5</v>
      </c>
      <c r="E306" s="74">
        <f t="shared" si="16"/>
        <v>2.5030100000000002</v>
      </c>
      <c r="F306" s="73">
        <f t="shared" si="17"/>
        <v>362</v>
      </c>
      <c r="G306" s="87" t="str">
        <f t="shared" si="18"/>
        <v>Abbotsford</v>
      </c>
      <c r="H306" s="87">
        <f t="shared" si="19"/>
        <v>3</v>
      </c>
      <c r="I306" s="61"/>
      <c r="J306" s="61"/>
      <c r="K306" s="61"/>
      <c r="L306" s="61"/>
      <c r="M306" s="61"/>
      <c r="N306" s="61"/>
      <c r="O306" s="61"/>
    </row>
    <row r="307" spans="1:15" x14ac:dyDescent="0.3">
      <c r="A307" s="61"/>
      <c r="B307" s="86">
        <v>302</v>
      </c>
      <c r="C307" s="88" t="s">
        <v>229</v>
      </c>
      <c r="D307" s="73">
        <f>VLOOKUP(B307,'Data 2'!$A$4:$S$513,$O$2+2)</f>
        <v>2.9</v>
      </c>
      <c r="E307" s="74">
        <f t="shared" si="16"/>
        <v>2.9030199999999997</v>
      </c>
      <c r="F307" s="73">
        <f t="shared" si="17"/>
        <v>310</v>
      </c>
      <c r="G307" s="87" t="str">
        <f t="shared" si="18"/>
        <v>Taylors Hill</v>
      </c>
      <c r="H307" s="87">
        <f t="shared" si="19"/>
        <v>2.9</v>
      </c>
      <c r="I307" s="61"/>
      <c r="J307" s="61"/>
      <c r="K307" s="61"/>
      <c r="L307" s="61"/>
      <c r="M307" s="61"/>
      <c r="N307" s="61"/>
      <c r="O307" s="61"/>
    </row>
    <row r="308" spans="1:15" x14ac:dyDescent="0.3">
      <c r="A308" s="61"/>
      <c r="B308" s="86">
        <v>303</v>
      </c>
      <c r="C308" s="88" t="s">
        <v>230</v>
      </c>
      <c r="D308" s="73">
        <f>VLOOKUP(B308,'Data 2'!$A$4:$S$513,$O$2+2)</f>
        <v>3.6</v>
      </c>
      <c r="E308" s="74">
        <f t="shared" si="16"/>
        <v>3.60303</v>
      </c>
      <c r="F308" s="73">
        <f t="shared" si="17"/>
        <v>229</v>
      </c>
      <c r="G308" s="87" t="str">
        <f t="shared" si="18"/>
        <v>Surrey Hills (East) - Mont Albert</v>
      </c>
      <c r="H308" s="87">
        <f t="shared" si="19"/>
        <v>2.9</v>
      </c>
      <c r="I308" s="61"/>
      <c r="J308" s="61"/>
      <c r="K308" s="61"/>
      <c r="L308" s="61"/>
      <c r="M308" s="61"/>
      <c r="N308" s="61"/>
      <c r="O308" s="61"/>
    </row>
    <row r="309" spans="1:15" x14ac:dyDescent="0.3">
      <c r="A309" s="61"/>
      <c r="B309" s="86">
        <v>304</v>
      </c>
      <c r="C309" s="88" t="s">
        <v>231</v>
      </c>
      <c r="D309" s="73">
        <f>VLOOKUP(B309,'Data 2'!$A$4:$S$513,$O$2+2)</f>
        <v>4.8</v>
      </c>
      <c r="E309" s="74">
        <f t="shared" si="16"/>
        <v>4.8030400000000002</v>
      </c>
      <c r="F309" s="73">
        <f t="shared" si="17"/>
        <v>134</v>
      </c>
      <c r="G309" s="87" t="str">
        <f t="shared" si="18"/>
        <v>Seabrook</v>
      </c>
      <c r="H309" s="87">
        <f t="shared" si="19"/>
        <v>2.9</v>
      </c>
      <c r="I309" s="61"/>
      <c r="J309" s="61"/>
      <c r="K309" s="61"/>
      <c r="L309" s="61"/>
      <c r="M309" s="61"/>
      <c r="N309" s="61"/>
      <c r="O309" s="61"/>
    </row>
    <row r="310" spans="1:15" x14ac:dyDescent="0.3">
      <c r="A310" s="61"/>
      <c r="B310" s="86">
        <v>305</v>
      </c>
      <c r="C310" s="88" t="s">
        <v>232</v>
      </c>
      <c r="D310" s="73">
        <f>VLOOKUP(B310,'Data 2'!$A$4:$S$513,$O$2+2)</f>
        <v>4.8</v>
      </c>
      <c r="E310" s="74">
        <f t="shared" si="16"/>
        <v>4.8030499999999998</v>
      </c>
      <c r="F310" s="73">
        <f t="shared" si="17"/>
        <v>133</v>
      </c>
      <c r="G310" s="87" t="str">
        <f t="shared" si="18"/>
        <v>Phillip Island</v>
      </c>
      <c r="H310" s="87">
        <f t="shared" si="19"/>
        <v>2.9</v>
      </c>
      <c r="I310" s="61"/>
      <c r="J310" s="61"/>
      <c r="K310" s="61"/>
      <c r="L310" s="61"/>
      <c r="M310" s="61"/>
      <c r="N310" s="61"/>
      <c r="O310" s="61"/>
    </row>
    <row r="311" spans="1:15" x14ac:dyDescent="0.3">
      <c r="A311" s="61"/>
      <c r="B311" s="86">
        <v>306</v>
      </c>
      <c r="C311" s="88" t="s">
        <v>386</v>
      </c>
      <c r="D311" s="73">
        <f>VLOOKUP(B311,'Data 2'!$A$4:$S$513,$O$2+2)</f>
        <v>2.8</v>
      </c>
      <c r="E311" s="74">
        <f t="shared" si="16"/>
        <v>2.8030599999999999</v>
      </c>
      <c r="F311" s="73">
        <f t="shared" si="17"/>
        <v>321</v>
      </c>
      <c r="G311" s="87" t="str">
        <f t="shared" si="18"/>
        <v>Pascoe Vale</v>
      </c>
      <c r="H311" s="87">
        <f t="shared" si="19"/>
        <v>2.9</v>
      </c>
      <c r="I311" s="61"/>
      <c r="J311" s="61"/>
      <c r="K311" s="61"/>
      <c r="L311" s="61"/>
      <c r="M311" s="61"/>
      <c r="N311" s="61"/>
      <c r="O311" s="61"/>
    </row>
    <row r="312" spans="1:15" x14ac:dyDescent="0.3">
      <c r="A312" s="61"/>
      <c r="B312" s="86">
        <v>307</v>
      </c>
      <c r="C312" s="88" t="s">
        <v>233</v>
      </c>
      <c r="D312" s="73">
        <f>VLOOKUP(B312,'Data 2'!$A$4:$S$513,$O$2+2)</f>
        <v>2.8</v>
      </c>
      <c r="E312" s="74">
        <f t="shared" si="16"/>
        <v>2.80307</v>
      </c>
      <c r="F312" s="73">
        <f t="shared" si="17"/>
        <v>320</v>
      </c>
      <c r="G312" s="87" t="str">
        <f t="shared" si="18"/>
        <v>Nagambie</v>
      </c>
      <c r="H312" s="87">
        <f t="shared" si="19"/>
        <v>2.9</v>
      </c>
      <c r="I312" s="61"/>
      <c r="J312" s="61"/>
      <c r="K312" s="61"/>
      <c r="L312" s="61"/>
      <c r="M312" s="61"/>
      <c r="N312" s="61"/>
      <c r="O312" s="61"/>
    </row>
    <row r="313" spans="1:15" x14ac:dyDescent="0.3">
      <c r="A313" s="61"/>
      <c r="B313" s="86">
        <v>308</v>
      </c>
      <c r="C313" s="88" t="s">
        <v>571</v>
      </c>
      <c r="D313" s="73">
        <f>VLOOKUP(B313,'Data 2'!$A$4:$S$513,$O$2+2)</f>
        <v>2.9</v>
      </c>
      <c r="E313" s="74">
        <f t="shared" si="16"/>
        <v>2.9030800000000001</v>
      </c>
      <c r="F313" s="73">
        <f t="shared" si="17"/>
        <v>309</v>
      </c>
      <c r="G313" s="87" t="str">
        <f t="shared" si="18"/>
        <v>Mount Dandenong - Olinda</v>
      </c>
      <c r="H313" s="87">
        <f t="shared" si="19"/>
        <v>2.9</v>
      </c>
      <c r="I313" s="61"/>
      <c r="J313" s="61"/>
      <c r="K313" s="61"/>
      <c r="L313" s="61"/>
      <c r="M313" s="61"/>
      <c r="N313" s="61"/>
      <c r="O313" s="61"/>
    </row>
    <row r="314" spans="1:15" x14ac:dyDescent="0.3">
      <c r="A314" s="61"/>
      <c r="B314" s="86">
        <v>309</v>
      </c>
      <c r="C314" s="88" t="s">
        <v>572</v>
      </c>
      <c r="D314" s="73">
        <f>VLOOKUP(B314,'Data 2'!$A$4:$S$513,$O$2+2)</f>
        <v>1.9</v>
      </c>
      <c r="E314" s="74">
        <f t="shared" si="16"/>
        <v>1.9030899999999999</v>
      </c>
      <c r="F314" s="73">
        <f t="shared" si="17"/>
        <v>438</v>
      </c>
      <c r="G314" s="87" t="str">
        <f t="shared" si="18"/>
        <v>Mornington - East</v>
      </c>
      <c r="H314" s="87">
        <f t="shared" si="19"/>
        <v>2.9</v>
      </c>
      <c r="I314" s="61"/>
      <c r="J314" s="61"/>
      <c r="K314" s="61"/>
      <c r="L314" s="61"/>
      <c r="M314" s="61"/>
      <c r="N314" s="61"/>
      <c r="O314" s="61"/>
    </row>
    <row r="315" spans="1:15" x14ac:dyDescent="0.3">
      <c r="A315" s="61"/>
      <c r="B315" s="86">
        <v>310</v>
      </c>
      <c r="C315" s="88" t="s">
        <v>387</v>
      </c>
      <c r="D315" s="73">
        <f>VLOOKUP(B315,'Data 2'!$A$4:$S$513,$O$2+2)</f>
        <v>13</v>
      </c>
      <c r="E315" s="74">
        <f t="shared" si="16"/>
        <v>13.0031</v>
      </c>
      <c r="F315" s="73">
        <f t="shared" si="17"/>
        <v>8</v>
      </c>
      <c r="G315" s="87" t="str">
        <f t="shared" si="18"/>
        <v>Montrose</v>
      </c>
      <c r="H315" s="87">
        <f t="shared" si="19"/>
        <v>2.9</v>
      </c>
      <c r="I315" s="61"/>
      <c r="J315" s="61"/>
      <c r="K315" s="61"/>
      <c r="L315" s="61"/>
      <c r="M315" s="61"/>
      <c r="N315" s="61"/>
      <c r="O315" s="61"/>
    </row>
    <row r="316" spans="1:15" x14ac:dyDescent="0.3">
      <c r="A316" s="61"/>
      <c r="B316" s="86">
        <v>311</v>
      </c>
      <c r="C316" s="88" t="s">
        <v>388</v>
      </c>
      <c r="D316" s="73">
        <f>VLOOKUP(B316,'Data 2'!$A$4:$S$513,$O$2+2)</f>
        <v>2.1</v>
      </c>
      <c r="E316" s="74">
        <f t="shared" si="16"/>
        <v>2.10311</v>
      </c>
      <c r="F316" s="73">
        <f t="shared" si="17"/>
        <v>421</v>
      </c>
      <c r="G316" s="87" t="str">
        <f t="shared" si="18"/>
        <v>Lynbrook - Lyndhurst</v>
      </c>
      <c r="H316" s="87">
        <f t="shared" si="19"/>
        <v>2.9</v>
      </c>
      <c r="I316" s="61"/>
      <c r="J316" s="61"/>
      <c r="K316" s="61"/>
      <c r="L316" s="61"/>
      <c r="M316" s="61"/>
      <c r="N316" s="61"/>
      <c r="O316" s="61"/>
    </row>
    <row r="317" spans="1:15" x14ac:dyDescent="0.3">
      <c r="A317" s="61"/>
      <c r="B317" s="86">
        <v>312</v>
      </c>
      <c r="C317" s="88" t="s">
        <v>234</v>
      </c>
      <c r="D317" s="73">
        <f>VLOOKUP(B317,'Data 2'!$A$4:$S$513,$O$2+2)</f>
        <v>2.9</v>
      </c>
      <c r="E317" s="74">
        <f t="shared" si="16"/>
        <v>2.9031199999999999</v>
      </c>
      <c r="F317" s="73">
        <f t="shared" si="17"/>
        <v>308</v>
      </c>
      <c r="G317" s="87" t="str">
        <f t="shared" si="18"/>
        <v>Kilmore - Broadford</v>
      </c>
      <c r="H317" s="87">
        <f t="shared" si="19"/>
        <v>2.9</v>
      </c>
      <c r="I317" s="61"/>
      <c r="J317" s="61"/>
      <c r="K317" s="61"/>
      <c r="L317" s="61"/>
      <c r="M317" s="61"/>
      <c r="N317" s="61"/>
      <c r="O317" s="61"/>
    </row>
    <row r="318" spans="1:15" x14ac:dyDescent="0.3">
      <c r="A318" s="61"/>
      <c r="B318" s="86">
        <v>313</v>
      </c>
      <c r="C318" s="88" t="s">
        <v>235</v>
      </c>
      <c r="D318" s="73">
        <f>VLOOKUP(B318,'Data 2'!$A$4:$S$513,$O$2+2)</f>
        <v>0.8</v>
      </c>
      <c r="E318" s="74">
        <f t="shared" si="16"/>
        <v>0.80313000000000001</v>
      </c>
      <c r="F318" s="73">
        <f t="shared" si="17"/>
        <v>508</v>
      </c>
      <c r="G318" s="87" t="str">
        <f t="shared" si="18"/>
        <v>Golden Plains - South</v>
      </c>
      <c r="H318" s="87">
        <f t="shared" si="19"/>
        <v>2.9</v>
      </c>
      <c r="I318" s="61"/>
      <c r="J318" s="61"/>
      <c r="K318" s="61"/>
      <c r="L318" s="61"/>
      <c r="M318" s="61"/>
      <c r="N318" s="61"/>
      <c r="O318" s="61"/>
    </row>
    <row r="319" spans="1:15" x14ac:dyDescent="0.3">
      <c r="A319" s="61"/>
      <c r="B319" s="86">
        <v>314</v>
      </c>
      <c r="C319" s="88" t="s">
        <v>236</v>
      </c>
      <c r="D319" s="73">
        <f>VLOOKUP(B319,'Data 2'!$A$4:$S$513,$O$2+2)</f>
        <v>2.8</v>
      </c>
      <c r="E319" s="74">
        <f t="shared" si="16"/>
        <v>2.80314</v>
      </c>
      <c r="F319" s="73">
        <f t="shared" si="17"/>
        <v>319</v>
      </c>
      <c r="G319" s="87" t="str">
        <f t="shared" si="18"/>
        <v>East Bendigo - Kennington</v>
      </c>
      <c r="H319" s="87">
        <f t="shared" si="19"/>
        <v>2.9</v>
      </c>
      <c r="I319" s="61"/>
      <c r="J319" s="61"/>
      <c r="K319" s="61"/>
      <c r="L319" s="61"/>
      <c r="M319" s="61"/>
      <c r="N319" s="61"/>
      <c r="O319" s="61"/>
    </row>
    <row r="320" spans="1:15" x14ac:dyDescent="0.3">
      <c r="A320" s="61"/>
      <c r="B320" s="86">
        <v>315</v>
      </c>
      <c r="C320" s="88" t="s">
        <v>237</v>
      </c>
      <c r="D320" s="73">
        <f>VLOOKUP(B320,'Data 2'!$A$4:$S$513,$O$2+2)</f>
        <v>1.1000000000000001</v>
      </c>
      <c r="E320" s="74">
        <f t="shared" si="16"/>
        <v>1.1031500000000001</v>
      </c>
      <c r="F320" s="73">
        <f t="shared" si="17"/>
        <v>496</v>
      </c>
      <c r="G320" s="87" t="str">
        <f t="shared" si="18"/>
        <v>Buloke</v>
      </c>
      <c r="H320" s="87">
        <f t="shared" si="19"/>
        <v>2.9</v>
      </c>
      <c r="I320" s="61"/>
      <c r="J320" s="61"/>
      <c r="K320" s="61"/>
      <c r="L320" s="61"/>
      <c r="M320" s="61"/>
      <c r="N320" s="61"/>
      <c r="O320" s="61"/>
    </row>
    <row r="321" spans="1:15" x14ac:dyDescent="0.3">
      <c r="A321" s="61"/>
      <c r="B321" s="86">
        <v>316</v>
      </c>
      <c r="C321" s="88" t="s">
        <v>238</v>
      </c>
      <c r="D321" s="73">
        <f>VLOOKUP(B321,'Data 2'!$A$4:$S$513,$O$2+2)</f>
        <v>1.3</v>
      </c>
      <c r="E321" s="74">
        <f t="shared" si="16"/>
        <v>1.3031600000000001</v>
      </c>
      <c r="F321" s="73">
        <f t="shared" si="17"/>
        <v>485</v>
      </c>
      <c r="G321" s="87" t="str">
        <f t="shared" si="18"/>
        <v>Ashwood - Chadstone</v>
      </c>
      <c r="H321" s="87">
        <f t="shared" si="19"/>
        <v>2.9</v>
      </c>
      <c r="I321" s="61"/>
      <c r="J321" s="61"/>
      <c r="K321" s="61"/>
      <c r="L321" s="61"/>
      <c r="M321" s="61"/>
      <c r="N321" s="61"/>
      <c r="O321" s="61"/>
    </row>
    <row r="322" spans="1:15" x14ac:dyDescent="0.3">
      <c r="A322" s="61"/>
      <c r="B322" s="86">
        <v>317</v>
      </c>
      <c r="C322" s="88" t="s">
        <v>239</v>
      </c>
      <c r="D322" s="73">
        <f>VLOOKUP(B322,'Data 2'!$A$4:$S$513,$O$2+2)</f>
        <v>1.5</v>
      </c>
      <c r="E322" s="74">
        <f t="shared" si="16"/>
        <v>1.5031699999999999</v>
      </c>
      <c r="F322" s="73">
        <f t="shared" si="17"/>
        <v>468</v>
      </c>
      <c r="G322" s="87" t="str">
        <f t="shared" si="18"/>
        <v>Swan Hill Surrounds</v>
      </c>
      <c r="H322" s="87">
        <f t="shared" si="19"/>
        <v>2.8</v>
      </c>
      <c r="I322" s="61"/>
      <c r="J322" s="61"/>
      <c r="K322" s="61"/>
      <c r="L322" s="61"/>
      <c r="M322" s="61"/>
      <c r="N322" s="61"/>
      <c r="O322" s="61"/>
    </row>
    <row r="323" spans="1:15" x14ac:dyDescent="0.3">
      <c r="A323" s="61"/>
      <c r="B323" s="86">
        <v>318</v>
      </c>
      <c r="C323" s="88" t="s">
        <v>389</v>
      </c>
      <c r="D323" s="73">
        <f>VLOOKUP(B323,'Data 2'!$A$4:$S$513,$O$2+2)</f>
        <v>1.4</v>
      </c>
      <c r="E323" s="74">
        <f t="shared" si="16"/>
        <v>1.4031799999999999</v>
      </c>
      <c r="F323" s="73">
        <f t="shared" si="17"/>
        <v>477</v>
      </c>
      <c r="G323" s="87" t="str">
        <f t="shared" si="18"/>
        <v>Point Nepean</v>
      </c>
      <c r="H323" s="87">
        <f t="shared" si="19"/>
        <v>2.8</v>
      </c>
      <c r="I323" s="61"/>
      <c r="J323" s="61"/>
      <c r="K323" s="61"/>
      <c r="L323" s="61"/>
      <c r="M323" s="61"/>
      <c r="N323" s="61"/>
      <c r="O323" s="61"/>
    </row>
    <row r="324" spans="1:15" x14ac:dyDescent="0.3">
      <c r="A324" s="61"/>
      <c r="B324" s="86">
        <v>319</v>
      </c>
      <c r="C324" s="88" t="s">
        <v>390</v>
      </c>
      <c r="D324" s="73">
        <f>VLOOKUP(B324,'Data 2'!$A$4:$S$513,$O$2+2)</f>
        <v>1.1000000000000001</v>
      </c>
      <c r="E324" s="74">
        <f t="shared" si="16"/>
        <v>1.1031900000000001</v>
      </c>
      <c r="F324" s="73">
        <f t="shared" si="17"/>
        <v>495</v>
      </c>
      <c r="G324" s="87" t="str">
        <f t="shared" si="18"/>
        <v>Mount Evelyn</v>
      </c>
      <c r="H324" s="87">
        <f t="shared" si="19"/>
        <v>2.8</v>
      </c>
      <c r="I324" s="61"/>
      <c r="J324" s="61"/>
      <c r="K324" s="61"/>
      <c r="L324" s="61"/>
      <c r="M324" s="61"/>
      <c r="N324" s="61"/>
      <c r="O324" s="61"/>
    </row>
    <row r="325" spans="1:15" x14ac:dyDescent="0.3">
      <c r="A325" s="61"/>
      <c r="B325" s="86">
        <v>320</v>
      </c>
      <c r="C325" s="88" t="s">
        <v>240</v>
      </c>
      <c r="D325" s="73">
        <f>VLOOKUP(B325,'Data 2'!$A$4:$S$513,$O$2+2)</f>
        <v>2.2999999999999998</v>
      </c>
      <c r="E325" s="74">
        <f t="shared" si="16"/>
        <v>2.3031999999999999</v>
      </c>
      <c r="F325" s="73">
        <f t="shared" si="17"/>
        <v>395</v>
      </c>
      <c r="G325" s="87" t="str">
        <f t="shared" si="18"/>
        <v>Mordialloc - Parkdale</v>
      </c>
      <c r="H325" s="87">
        <f t="shared" si="19"/>
        <v>2.8</v>
      </c>
      <c r="I325" s="61"/>
      <c r="J325" s="61"/>
      <c r="K325" s="61"/>
      <c r="L325" s="61"/>
      <c r="M325" s="61"/>
      <c r="N325" s="61"/>
      <c r="O325" s="61"/>
    </row>
    <row r="326" spans="1:15" x14ac:dyDescent="0.3">
      <c r="A326" s="61"/>
      <c r="B326" s="86">
        <v>321</v>
      </c>
      <c r="C326" s="88" t="s">
        <v>241</v>
      </c>
      <c r="D326" s="73">
        <f>VLOOKUP(B326,'Data 2'!$A$4:$S$513,$O$2+2)</f>
        <v>2.5</v>
      </c>
      <c r="E326" s="74">
        <f t="shared" si="16"/>
        <v>2.5032100000000002</v>
      </c>
      <c r="F326" s="73">
        <f t="shared" si="17"/>
        <v>361</v>
      </c>
      <c r="G326" s="87" t="str">
        <f t="shared" si="18"/>
        <v>Mooroopna</v>
      </c>
      <c r="H326" s="87">
        <f t="shared" si="19"/>
        <v>2.8</v>
      </c>
      <c r="I326" s="61"/>
      <c r="J326" s="61"/>
      <c r="K326" s="61"/>
      <c r="L326" s="61"/>
      <c r="M326" s="61"/>
      <c r="N326" s="61"/>
      <c r="O326" s="61"/>
    </row>
    <row r="327" spans="1:15" x14ac:dyDescent="0.3">
      <c r="A327" s="61"/>
      <c r="B327" s="86">
        <v>322</v>
      </c>
      <c r="C327" s="88" t="s">
        <v>391</v>
      </c>
      <c r="D327" s="73">
        <f>VLOOKUP(B327,'Data 2'!$A$4:$S$513,$O$2+2)</f>
        <v>2.6</v>
      </c>
      <c r="E327" s="74">
        <f t="shared" ref="E327:E390" si="20">D327+0.00001*B327</f>
        <v>2.6032199999999999</v>
      </c>
      <c r="F327" s="73">
        <f t="shared" ref="F327:F390" si="21">RANK(E327,E$6:E$515)</f>
        <v>344</v>
      </c>
      <c r="G327" s="87" t="str">
        <f t="shared" ref="G327:G390" si="22">VLOOKUP(MATCH(B327,F$6:F$515,0),B$6:F$515,2)</f>
        <v>Maffra</v>
      </c>
      <c r="H327" s="87">
        <f t="shared" ref="H327:H390" si="23">VLOOKUP(MATCH(B327,F$6:F$515,0),B$6:F$515,3)</f>
        <v>2.8</v>
      </c>
      <c r="I327" s="61"/>
      <c r="J327" s="61"/>
      <c r="K327" s="61"/>
      <c r="L327" s="61"/>
      <c r="M327" s="61"/>
      <c r="N327" s="61"/>
      <c r="O327" s="61"/>
    </row>
    <row r="328" spans="1:15" x14ac:dyDescent="0.3">
      <c r="A328" s="61"/>
      <c r="B328" s="86">
        <v>323</v>
      </c>
      <c r="C328" s="88" t="s">
        <v>392</v>
      </c>
      <c r="D328" s="73">
        <f>VLOOKUP(B328,'Data 2'!$A$4:$S$513,$O$2+2)</f>
        <v>2.9</v>
      </c>
      <c r="E328" s="74">
        <f t="shared" si="20"/>
        <v>2.9032299999999998</v>
      </c>
      <c r="F328" s="73">
        <f t="shared" si="21"/>
        <v>307</v>
      </c>
      <c r="G328" s="87" t="str">
        <f t="shared" si="22"/>
        <v>Hughesdale</v>
      </c>
      <c r="H328" s="87">
        <f t="shared" si="23"/>
        <v>2.8</v>
      </c>
      <c r="I328" s="61"/>
      <c r="J328" s="61"/>
      <c r="K328" s="61"/>
      <c r="L328" s="61"/>
      <c r="M328" s="61"/>
      <c r="N328" s="61"/>
      <c r="O328" s="61"/>
    </row>
    <row r="329" spans="1:15" x14ac:dyDescent="0.3">
      <c r="A329" s="61"/>
      <c r="B329" s="86">
        <v>324</v>
      </c>
      <c r="C329" s="88" t="s">
        <v>573</v>
      </c>
      <c r="D329" s="73">
        <f>VLOOKUP(B329,'Data 2'!$A$4:$S$513,$O$2+2)</f>
        <v>4.7</v>
      </c>
      <c r="E329" s="74">
        <f t="shared" si="20"/>
        <v>4.7032400000000001</v>
      </c>
      <c r="F329" s="73">
        <f t="shared" si="21"/>
        <v>140</v>
      </c>
      <c r="G329" s="87" t="str">
        <f t="shared" si="22"/>
        <v>Hamilton (Vic.)</v>
      </c>
      <c r="H329" s="87">
        <f t="shared" si="23"/>
        <v>2.8</v>
      </c>
      <c r="I329" s="61"/>
      <c r="J329" s="61"/>
      <c r="K329" s="61"/>
      <c r="L329" s="61"/>
      <c r="M329" s="61"/>
      <c r="N329" s="61"/>
      <c r="O329" s="61"/>
    </row>
    <row r="330" spans="1:15" x14ac:dyDescent="0.3">
      <c r="A330" s="61"/>
      <c r="B330" s="86">
        <v>325</v>
      </c>
      <c r="C330" s="88" t="s">
        <v>463</v>
      </c>
      <c r="D330" s="73">
        <f>VLOOKUP(B330,'Data 2'!$A$4:$S$513,$O$2+2)</f>
        <v>6</v>
      </c>
      <c r="E330" s="74">
        <f t="shared" si="20"/>
        <v>6.0032500000000004</v>
      </c>
      <c r="F330" s="73">
        <f t="shared" si="21"/>
        <v>75</v>
      </c>
      <c r="G330" s="87" t="str">
        <f t="shared" si="22"/>
        <v>Foster</v>
      </c>
      <c r="H330" s="87">
        <f t="shared" si="23"/>
        <v>2.8</v>
      </c>
      <c r="I330" s="61"/>
      <c r="J330" s="61"/>
      <c r="K330" s="61"/>
      <c r="L330" s="61"/>
      <c r="M330" s="61"/>
      <c r="N330" s="61"/>
      <c r="O330" s="61"/>
    </row>
    <row r="331" spans="1:15" x14ac:dyDescent="0.3">
      <c r="A331" s="61"/>
      <c r="B331" s="86">
        <v>326</v>
      </c>
      <c r="C331" s="88" t="s">
        <v>242</v>
      </c>
      <c r="D331" s="73">
        <f>VLOOKUP(B331,'Data 2'!$A$4:$S$513,$O$2+2)</f>
        <v>1.9</v>
      </c>
      <c r="E331" s="74">
        <f t="shared" si="20"/>
        <v>1.90326</v>
      </c>
      <c r="F331" s="73">
        <f t="shared" si="21"/>
        <v>437</v>
      </c>
      <c r="G331" s="87" t="str">
        <f t="shared" si="22"/>
        <v>Clarinda - Oakleigh South</v>
      </c>
      <c r="H331" s="87">
        <f t="shared" si="23"/>
        <v>2.8</v>
      </c>
      <c r="I331" s="61"/>
      <c r="J331" s="61"/>
      <c r="K331" s="61"/>
      <c r="L331" s="61"/>
      <c r="M331" s="61"/>
      <c r="N331" s="61"/>
      <c r="O331" s="61"/>
    </row>
    <row r="332" spans="1:15" x14ac:dyDescent="0.3">
      <c r="A332" s="61"/>
      <c r="B332" s="86">
        <v>327</v>
      </c>
      <c r="C332" s="88" t="s">
        <v>574</v>
      </c>
      <c r="D332" s="73">
        <f>VLOOKUP(B332,'Data 2'!$A$4:$S$513,$O$2+2)</f>
        <v>3.5</v>
      </c>
      <c r="E332" s="74">
        <f t="shared" si="20"/>
        <v>3.5032700000000001</v>
      </c>
      <c r="F332" s="73">
        <f t="shared" si="21"/>
        <v>239</v>
      </c>
      <c r="G332" s="87" t="str">
        <f t="shared" si="22"/>
        <v>Caulfield - South</v>
      </c>
      <c r="H332" s="87">
        <f t="shared" si="23"/>
        <v>2.8</v>
      </c>
      <c r="I332" s="61"/>
      <c r="J332" s="61"/>
      <c r="K332" s="61"/>
      <c r="L332" s="61"/>
      <c r="M332" s="61"/>
      <c r="N332" s="61"/>
      <c r="O332" s="61"/>
    </row>
    <row r="333" spans="1:15" x14ac:dyDescent="0.3">
      <c r="A333" s="61"/>
      <c r="B333" s="86">
        <v>328</v>
      </c>
      <c r="C333" s="88" t="s">
        <v>575</v>
      </c>
      <c r="D333" s="73">
        <f>VLOOKUP(B333,'Data 2'!$A$4:$S$513,$O$2+2)</f>
        <v>5.4</v>
      </c>
      <c r="E333" s="74">
        <f t="shared" si="20"/>
        <v>5.4032800000000005</v>
      </c>
      <c r="F333" s="73">
        <f t="shared" si="21"/>
        <v>101</v>
      </c>
      <c r="G333" s="87" t="str">
        <f t="shared" si="22"/>
        <v>Caulfield - North</v>
      </c>
      <c r="H333" s="87">
        <f t="shared" si="23"/>
        <v>2.8</v>
      </c>
      <c r="I333" s="61"/>
      <c r="J333" s="61"/>
      <c r="K333" s="61"/>
      <c r="L333" s="61"/>
      <c r="M333" s="61"/>
      <c r="N333" s="61"/>
      <c r="O333" s="61"/>
    </row>
    <row r="334" spans="1:15" x14ac:dyDescent="0.3">
      <c r="A334" s="61"/>
      <c r="B334" s="86">
        <v>329</v>
      </c>
      <c r="C334" s="88" t="s">
        <v>393</v>
      </c>
      <c r="D334" s="73">
        <f>VLOOKUP(B334,'Data 2'!$A$4:$S$513,$O$2+2)</f>
        <v>7.4</v>
      </c>
      <c r="E334" s="74">
        <f t="shared" si="20"/>
        <v>7.4032900000000001</v>
      </c>
      <c r="F334" s="73">
        <f t="shared" si="21"/>
        <v>40</v>
      </c>
      <c r="G334" s="87" t="str">
        <f t="shared" si="22"/>
        <v>Ararat Surrounds</v>
      </c>
      <c r="H334" s="87">
        <f t="shared" si="23"/>
        <v>2.8</v>
      </c>
      <c r="I334" s="61"/>
      <c r="J334" s="61"/>
      <c r="K334" s="61"/>
      <c r="L334" s="61"/>
      <c r="M334" s="61"/>
      <c r="N334" s="61"/>
      <c r="O334" s="61"/>
    </row>
    <row r="335" spans="1:15" x14ac:dyDescent="0.3">
      <c r="A335" s="61"/>
      <c r="B335" s="86">
        <v>330</v>
      </c>
      <c r="C335" s="88" t="s">
        <v>243</v>
      </c>
      <c r="D335" s="73">
        <f>VLOOKUP(B335,'Data 2'!$A$4:$S$513,$O$2+2)</f>
        <v>1.9</v>
      </c>
      <c r="E335" s="74">
        <f t="shared" si="20"/>
        <v>1.9033</v>
      </c>
      <c r="F335" s="73">
        <f t="shared" si="21"/>
        <v>436</v>
      </c>
      <c r="G335" s="87" t="str">
        <f t="shared" si="22"/>
        <v>Airport West</v>
      </c>
      <c r="H335" s="87">
        <f t="shared" si="23"/>
        <v>2.8</v>
      </c>
      <c r="I335" s="61"/>
      <c r="J335" s="61"/>
      <c r="K335" s="61"/>
      <c r="L335" s="61"/>
      <c r="M335" s="61"/>
      <c r="N335" s="61"/>
      <c r="O335" s="61"/>
    </row>
    <row r="336" spans="1:15" x14ac:dyDescent="0.3">
      <c r="A336" s="61"/>
      <c r="B336" s="86">
        <v>331</v>
      </c>
      <c r="C336" s="88" t="s">
        <v>394</v>
      </c>
      <c r="D336" s="73">
        <f>VLOOKUP(B336,'Data 2'!$A$4:$S$513,$O$2+2)</f>
        <v>1.8</v>
      </c>
      <c r="E336" s="74">
        <f t="shared" si="20"/>
        <v>1.80331</v>
      </c>
      <c r="F336" s="73">
        <f t="shared" si="21"/>
        <v>448</v>
      </c>
      <c r="G336" s="87" t="str">
        <f t="shared" si="22"/>
        <v>Yallourn North - Glengarry</v>
      </c>
      <c r="H336" s="87">
        <f t="shared" si="23"/>
        <v>2.7</v>
      </c>
      <c r="I336" s="61"/>
      <c r="J336" s="61"/>
      <c r="K336" s="61"/>
      <c r="L336" s="61"/>
      <c r="M336" s="61"/>
      <c r="N336" s="61"/>
      <c r="O336" s="61"/>
    </row>
    <row r="337" spans="1:15" x14ac:dyDescent="0.3">
      <c r="A337" s="61"/>
      <c r="B337" s="86">
        <v>332</v>
      </c>
      <c r="C337" s="88" t="s">
        <v>395</v>
      </c>
      <c r="D337" s="73">
        <f>VLOOKUP(B337,'Data 2'!$A$4:$S$513,$O$2+2)</f>
        <v>3.7</v>
      </c>
      <c r="E337" s="74">
        <f t="shared" si="20"/>
        <v>3.7033200000000002</v>
      </c>
      <c r="F337" s="73">
        <f t="shared" si="21"/>
        <v>224</v>
      </c>
      <c r="G337" s="87" t="str">
        <f t="shared" si="22"/>
        <v>Watsonia</v>
      </c>
      <c r="H337" s="87">
        <f t="shared" si="23"/>
        <v>2.7</v>
      </c>
      <c r="I337" s="61"/>
      <c r="J337" s="61"/>
      <c r="K337" s="61"/>
      <c r="L337" s="61"/>
      <c r="M337" s="61"/>
      <c r="N337" s="61"/>
      <c r="O337" s="61"/>
    </row>
    <row r="338" spans="1:15" x14ac:dyDescent="0.3">
      <c r="A338" s="61"/>
      <c r="B338" s="86">
        <v>333</v>
      </c>
      <c r="C338" s="88" t="s">
        <v>244</v>
      </c>
      <c r="D338" s="73">
        <f>VLOOKUP(B338,'Data 2'!$A$4:$S$513,$O$2+2)</f>
        <v>1.7</v>
      </c>
      <c r="E338" s="74">
        <f t="shared" si="20"/>
        <v>1.70333</v>
      </c>
      <c r="F338" s="73">
        <f t="shared" si="21"/>
        <v>455</v>
      </c>
      <c r="G338" s="87" t="str">
        <f t="shared" si="22"/>
        <v>Trafalgar (Vic.)</v>
      </c>
      <c r="H338" s="87">
        <f t="shared" si="23"/>
        <v>2.7</v>
      </c>
      <c r="I338" s="61"/>
      <c r="J338" s="61"/>
      <c r="K338" s="61"/>
      <c r="L338" s="61"/>
      <c r="M338" s="61"/>
      <c r="N338" s="61"/>
      <c r="O338" s="61"/>
    </row>
    <row r="339" spans="1:15" x14ac:dyDescent="0.3">
      <c r="A339" s="61"/>
      <c r="B339" s="86">
        <v>334</v>
      </c>
      <c r="C339" s="88" t="s">
        <v>576</v>
      </c>
      <c r="D339" s="73">
        <f>VLOOKUP(B339,'Data 2'!$A$4:$S$513,$O$2+2)</f>
        <v>5.2</v>
      </c>
      <c r="E339" s="74">
        <f t="shared" si="20"/>
        <v>5.2033399999999999</v>
      </c>
      <c r="F339" s="73">
        <f t="shared" si="21"/>
        <v>111</v>
      </c>
      <c r="G339" s="87" t="str">
        <f t="shared" si="22"/>
        <v>Somerville</v>
      </c>
      <c r="H339" s="87">
        <f t="shared" si="23"/>
        <v>2.7</v>
      </c>
      <c r="I339" s="61"/>
      <c r="J339" s="61"/>
      <c r="K339" s="61"/>
      <c r="L339" s="61"/>
      <c r="M339" s="61"/>
      <c r="N339" s="61"/>
      <c r="O339" s="61"/>
    </row>
    <row r="340" spans="1:15" x14ac:dyDescent="0.3">
      <c r="A340" s="61"/>
      <c r="B340" s="86">
        <v>335</v>
      </c>
      <c r="C340" s="88" t="s">
        <v>577</v>
      </c>
      <c r="D340" s="73">
        <f>VLOOKUP(B340,'Data 2'!$A$4:$S$513,$O$2+2)</f>
        <v>6.5</v>
      </c>
      <c r="E340" s="74">
        <f t="shared" si="20"/>
        <v>6.5033500000000002</v>
      </c>
      <c r="F340" s="73">
        <f t="shared" si="21"/>
        <v>62</v>
      </c>
      <c r="G340" s="87" t="str">
        <f t="shared" si="22"/>
        <v>Rutherglen</v>
      </c>
      <c r="H340" s="87">
        <f t="shared" si="23"/>
        <v>2.7</v>
      </c>
      <c r="I340" s="61"/>
      <c r="J340" s="61"/>
      <c r="K340" s="61"/>
      <c r="L340" s="61"/>
      <c r="M340" s="61"/>
      <c r="N340" s="61"/>
      <c r="O340" s="61"/>
    </row>
    <row r="341" spans="1:15" x14ac:dyDescent="0.3">
      <c r="A341" s="61"/>
      <c r="B341" s="86">
        <v>336</v>
      </c>
      <c r="C341" s="88" t="s">
        <v>245</v>
      </c>
      <c r="D341" s="73">
        <f>VLOOKUP(B341,'Data 2'!$A$4:$S$513,$O$2+2)</f>
        <v>5.7</v>
      </c>
      <c r="E341" s="74">
        <f t="shared" si="20"/>
        <v>5.70336</v>
      </c>
      <c r="F341" s="73">
        <f t="shared" si="21"/>
        <v>89</v>
      </c>
      <c r="G341" s="87" t="str">
        <f t="shared" si="22"/>
        <v>Robinvale</v>
      </c>
      <c r="H341" s="87">
        <f t="shared" si="23"/>
        <v>2.7</v>
      </c>
      <c r="I341" s="61"/>
      <c r="J341" s="61"/>
      <c r="K341" s="61"/>
      <c r="L341" s="61"/>
      <c r="M341" s="61"/>
      <c r="N341" s="61"/>
      <c r="O341" s="61"/>
    </row>
    <row r="342" spans="1:15" x14ac:dyDescent="0.3">
      <c r="A342" s="61"/>
      <c r="B342" s="86">
        <v>337</v>
      </c>
      <c r="C342" s="88" t="s">
        <v>578</v>
      </c>
      <c r="D342" s="73">
        <f>VLOOKUP(B342,'Data 2'!$A$4:$S$513,$O$2+2)</f>
        <v>18.899999999999999</v>
      </c>
      <c r="E342" s="74">
        <f t="shared" si="20"/>
        <v>18.903369999999999</v>
      </c>
      <c r="F342" s="73">
        <f t="shared" si="21"/>
        <v>1</v>
      </c>
      <c r="G342" s="87" t="str">
        <f t="shared" si="22"/>
        <v>Gowanbrae</v>
      </c>
      <c r="H342" s="87">
        <f t="shared" si="23"/>
        <v>2.7</v>
      </c>
      <c r="I342" s="61"/>
      <c r="J342" s="61"/>
      <c r="K342" s="61"/>
      <c r="L342" s="61"/>
      <c r="M342" s="61"/>
      <c r="N342" s="61"/>
      <c r="O342" s="61"/>
    </row>
    <row r="343" spans="1:15" x14ac:dyDescent="0.3">
      <c r="A343" s="61"/>
      <c r="B343" s="86">
        <v>338</v>
      </c>
      <c r="C343" s="88" t="s">
        <v>396</v>
      </c>
      <c r="D343" s="73">
        <f>VLOOKUP(B343,'Data 2'!$A$4:$S$513,$O$2+2)</f>
        <v>5.6</v>
      </c>
      <c r="E343" s="74">
        <f t="shared" si="20"/>
        <v>5.6033799999999996</v>
      </c>
      <c r="F343" s="73">
        <f t="shared" si="21"/>
        <v>91</v>
      </c>
      <c r="G343" s="87" t="str">
        <f t="shared" si="22"/>
        <v>Diggers Rest</v>
      </c>
      <c r="H343" s="87">
        <f t="shared" si="23"/>
        <v>2.7</v>
      </c>
      <c r="I343" s="61"/>
      <c r="J343" s="61"/>
      <c r="K343" s="61"/>
      <c r="L343" s="61"/>
      <c r="M343" s="61"/>
      <c r="N343" s="61"/>
      <c r="O343" s="61"/>
    </row>
    <row r="344" spans="1:15" x14ac:dyDescent="0.3">
      <c r="A344" s="61"/>
      <c r="B344" s="86">
        <v>339</v>
      </c>
      <c r="C344" s="88" t="s">
        <v>246</v>
      </c>
      <c r="D344" s="73">
        <f>VLOOKUP(B344,'Data 2'!$A$4:$S$513,$O$2+2)</f>
        <v>7.7</v>
      </c>
      <c r="E344" s="74">
        <f t="shared" si="20"/>
        <v>7.7033899999999997</v>
      </c>
      <c r="F344" s="73">
        <f t="shared" si="21"/>
        <v>33</v>
      </c>
      <c r="G344" s="87" t="str">
        <f t="shared" si="22"/>
        <v>Bunyip - Garfield</v>
      </c>
      <c r="H344" s="87">
        <f t="shared" si="23"/>
        <v>2.7</v>
      </c>
      <c r="I344" s="61"/>
      <c r="J344" s="61"/>
      <c r="K344" s="61"/>
      <c r="L344" s="61"/>
      <c r="M344" s="61"/>
      <c r="N344" s="61"/>
      <c r="O344" s="61"/>
    </row>
    <row r="345" spans="1:15" x14ac:dyDescent="0.3">
      <c r="A345" s="61"/>
      <c r="B345" s="86">
        <v>340</v>
      </c>
      <c r="C345" s="88" t="s">
        <v>579</v>
      </c>
      <c r="D345" s="73">
        <f>VLOOKUP(B345,'Data 2'!$A$4:$S$513,$O$2+2)</f>
        <v>4.0999999999999996</v>
      </c>
      <c r="E345" s="74">
        <f t="shared" si="20"/>
        <v>4.1033999999999997</v>
      </c>
      <c r="F345" s="73">
        <f t="shared" si="21"/>
        <v>186</v>
      </c>
      <c r="G345" s="87" t="str">
        <f t="shared" si="22"/>
        <v>Bentleigh East - North</v>
      </c>
      <c r="H345" s="87">
        <f t="shared" si="23"/>
        <v>2.7</v>
      </c>
      <c r="I345" s="61"/>
      <c r="J345" s="61"/>
      <c r="K345" s="61"/>
      <c r="L345" s="61"/>
      <c r="M345" s="61"/>
      <c r="N345" s="61"/>
      <c r="O345" s="61"/>
    </row>
    <row r="346" spans="1:15" x14ac:dyDescent="0.3">
      <c r="A346" s="61"/>
      <c r="B346" s="86">
        <v>341</v>
      </c>
      <c r="C346" s="88" t="s">
        <v>580</v>
      </c>
      <c r="D346" s="73">
        <f>VLOOKUP(B346,'Data 2'!$A$4:$S$513,$O$2+2)</f>
        <v>3.9</v>
      </c>
      <c r="E346" s="74">
        <f t="shared" si="20"/>
        <v>3.90341</v>
      </c>
      <c r="F346" s="73">
        <f t="shared" si="21"/>
        <v>208</v>
      </c>
      <c r="G346" s="87" t="str">
        <f t="shared" si="22"/>
        <v>West Wimmera</v>
      </c>
      <c r="H346" s="87">
        <f t="shared" si="23"/>
        <v>2.6</v>
      </c>
      <c r="I346" s="61"/>
      <c r="J346" s="61"/>
      <c r="K346" s="61"/>
      <c r="L346" s="61"/>
      <c r="M346" s="61"/>
      <c r="N346" s="61"/>
      <c r="O346" s="61"/>
    </row>
    <row r="347" spans="1:15" x14ac:dyDescent="0.3">
      <c r="A347" s="61"/>
      <c r="B347" s="86">
        <v>342</v>
      </c>
      <c r="C347" s="88" t="s">
        <v>397</v>
      </c>
      <c r="D347" s="73">
        <f>VLOOKUP(B347,'Data 2'!$A$4:$S$513,$O$2+2)</f>
        <v>1.2</v>
      </c>
      <c r="E347" s="74">
        <f t="shared" si="20"/>
        <v>1.2034199999999999</v>
      </c>
      <c r="F347" s="73">
        <f t="shared" si="21"/>
        <v>493</v>
      </c>
      <c r="G347" s="87" t="str">
        <f t="shared" si="22"/>
        <v>Vermont</v>
      </c>
      <c r="H347" s="87">
        <f t="shared" si="23"/>
        <v>2.6</v>
      </c>
      <c r="I347" s="61"/>
      <c r="J347" s="61"/>
      <c r="K347" s="61"/>
      <c r="L347" s="61"/>
      <c r="M347" s="61"/>
      <c r="N347" s="61"/>
      <c r="O347" s="61"/>
    </row>
    <row r="348" spans="1:15" x14ac:dyDescent="0.3">
      <c r="A348" s="61"/>
      <c r="B348" s="86">
        <v>343</v>
      </c>
      <c r="C348" s="88" t="s">
        <v>247</v>
      </c>
      <c r="D348" s="73">
        <f>VLOOKUP(B348,'Data 2'!$A$4:$S$513,$O$2+2)</f>
        <v>2.5</v>
      </c>
      <c r="E348" s="74">
        <f t="shared" si="20"/>
        <v>2.5034299999999998</v>
      </c>
      <c r="F348" s="73">
        <f t="shared" si="21"/>
        <v>360</v>
      </c>
      <c r="G348" s="87" t="str">
        <f t="shared" si="22"/>
        <v>Southbank (West) - South Wharf</v>
      </c>
      <c r="H348" s="87">
        <f t="shared" si="23"/>
        <v>2.6</v>
      </c>
      <c r="I348" s="61"/>
      <c r="J348" s="61"/>
      <c r="K348" s="61"/>
      <c r="L348" s="61"/>
      <c r="M348" s="61"/>
      <c r="N348" s="61"/>
      <c r="O348" s="61"/>
    </row>
    <row r="349" spans="1:15" x14ac:dyDescent="0.3">
      <c r="A349" s="61"/>
      <c r="B349" s="86">
        <v>344</v>
      </c>
      <c r="C349" s="88" t="s">
        <v>581</v>
      </c>
      <c r="D349" s="73">
        <f>VLOOKUP(B349,'Data 2'!$A$4:$S$513,$O$2+2)</f>
        <v>2.2999999999999998</v>
      </c>
      <c r="E349" s="74">
        <f t="shared" si="20"/>
        <v>2.3034399999999997</v>
      </c>
      <c r="F349" s="73">
        <f t="shared" si="21"/>
        <v>394</v>
      </c>
      <c r="G349" s="87" t="str">
        <f t="shared" si="22"/>
        <v>Myrtleford</v>
      </c>
      <c r="H349" s="87">
        <f t="shared" si="23"/>
        <v>2.6</v>
      </c>
      <c r="I349" s="61"/>
      <c r="J349" s="61"/>
      <c r="K349" s="61"/>
      <c r="L349" s="61"/>
      <c r="M349" s="61"/>
      <c r="N349" s="61"/>
      <c r="O349" s="61"/>
    </row>
    <row r="350" spans="1:15" x14ac:dyDescent="0.3">
      <c r="A350" s="61"/>
      <c r="B350" s="86">
        <v>345</v>
      </c>
      <c r="C350" s="88" t="s">
        <v>248</v>
      </c>
      <c r="D350" s="73">
        <f>VLOOKUP(B350,'Data 2'!$A$4:$S$513,$O$2+2)</f>
        <v>2.2999999999999998</v>
      </c>
      <c r="E350" s="74">
        <f t="shared" si="20"/>
        <v>2.3034499999999998</v>
      </c>
      <c r="F350" s="73">
        <f t="shared" si="21"/>
        <v>393</v>
      </c>
      <c r="G350" s="87" t="str">
        <f t="shared" si="22"/>
        <v>Mitcham (Vic.)</v>
      </c>
      <c r="H350" s="87">
        <f t="shared" si="23"/>
        <v>2.6</v>
      </c>
      <c r="I350" s="61"/>
      <c r="J350" s="61"/>
      <c r="K350" s="61"/>
      <c r="L350" s="61"/>
      <c r="M350" s="61"/>
      <c r="N350" s="61"/>
      <c r="O350" s="61"/>
    </row>
    <row r="351" spans="1:15" x14ac:dyDescent="0.3">
      <c r="A351" s="61"/>
      <c r="B351" s="86">
        <v>346</v>
      </c>
      <c r="C351" s="88" t="s">
        <v>582</v>
      </c>
      <c r="D351" s="73">
        <f>VLOOKUP(B351,'Data 2'!$A$4:$S$513,$O$2+2)</f>
        <v>1.5</v>
      </c>
      <c r="E351" s="74">
        <f t="shared" si="20"/>
        <v>1.50346</v>
      </c>
      <c r="F351" s="73">
        <f t="shared" si="21"/>
        <v>467</v>
      </c>
      <c r="G351" s="87" t="str">
        <f t="shared" si="22"/>
        <v>Mildura Surrounds</v>
      </c>
      <c r="H351" s="87">
        <f t="shared" si="23"/>
        <v>2.6</v>
      </c>
      <c r="I351" s="61"/>
      <c r="J351" s="61"/>
      <c r="K351" s="61"/>
      <c r="L351" s="61"/>
      <c r="M351" s="61"/>
      <c r="N351" s="61"/>
      <c r="O351" s="61"/>
    </row>
    <row r="352" spans="1:15" x14ac:dyDescent="0.3">
      <c r="A352" s="61"/>
      <c r="B352" s="86">
        <v>347</v>
      </c>
      <c r="C352" s="88" t="s">
        <v>398</v>
      </c>
      <c r="D352" s="73">
        <f>VLOOKUP(B352,'Data 2'!$A$4:$S$513,$O$2+2)</f>
        <v>5.7</v>
      </c>
      <c r="E352" s="74">
        <f t="shared" si="20"/>
        <v>5.7034700000000003</v>
      </c>
      <c r="F352" s="73">
        <f t="shared" si="21"/>
        <v>88</v>
      </c>
      <c r="G352" s="87" t="str">
        <f t="shared" si="22"/>
        <v>Korumburra</v>
      </c>
      <c r="H352" s="87">
        <f t="shared" si="23"/>
        <v>2.6</v>
      </c>
      <c r="I352" s="61"/>
      <c r="J352" s="61"/>
      <c r="K352" s="61"/>
      <c r="L352" s="61"/>
      <c r="M352" s="61"/>
      <c r="N352" s="61"/>
      <c r="O352" s="61"/>
    </row>
    <row r="353" spans="1:15" x14ac:dyDescent="0.3">
      <c r="A353" s="61"/>
      <c r="B353" s="86">
        <v>348</v>
      </c>
      <c r="C353" s="88" t="s">
        <v>249</v>
      </c>
      <c r="D353" s="73">
        <f>VLOOKUP(B353,'Data 2'!$A$4:$S$513,$O$2+2)</f>
        <v>3.3</v>
      </c>
      <c r="E353" s="74">
        <f t="shared" si="20"/>
        <v>3.30348</v>
      </c>
      <c r="F353" s="73">
        <f t="shared" si="21"/>
        <v>257</v>
      </c>
      <c r="G353" s="87" t="str">
        <f t="shared" si="22"/>
        <v>Hillside</v>
      </c>
      <c r="H353" s="87">
        <f t="shared" si="23"/>
        <v>2.6</v>
      </c>
      <c r="I353" s="61"/>
      <c r="J353" s="61"/>
      <c r="K353" s="61"/>
      <c r="L353" s="61"/>
      <c r="M353" s="61"/>
      <c r="N353" s="61"/>
      <c r="O353" s="61"/>
    </row>
    <row r="354" spans="1:15" x14ac:dyDescent="0.3">
      <c r="A354" s="61"/>
      <c r="B354" s="86">
        <v>349</v>
      </c>
      <c r="C354" s="88" t="s">
        <v>399</v>
      </c>
      <c r="D354" s="73">
        <f>VLOOKUP(B354,'Data 2'!$A$4:$S$513,$O$2+2)</f>
        <v>1.4</v>
      </c>
      <c r="E354" s="74">
        <f t="shared" si="20"/>
        <v>1.4034899999999999</v>
      </c>
      <c r="F354" s="73">
        <f t="shared" si="21"/>
        <v>476</v>
      </c>
      <c r="G354" s="87" t="str">
        <f t="shared" si="22"/>
        <v>Gannawarra</v>
      </c>
      <c r="H354" s="87">
        <f t="shared" si="23"/>
        <v>2.6</v>
      </c>
      <c r="I354" s="61"/>
      <c r="J354" s="61"/>
      <c r="K354" s="61"/>
      <c r="L354" s="61"/>
      <c r="M354" s="61"/>
      <c r="N354" s="61"/>
      <c r="O354" s="61"/>
    </row>
    <row r="355" spans="1:15" x14ac:dyDescent="0.3">
      <c r="A355" s="61"/>
      <c r="B355" s="86">
        <v>350</v>
      </c>
      <c r="C355" s="88" t="s">
        <v>583</v>
      </c>
      <c r="D355" s="73">
        <f>VLOOKUP(B355,'Data 2'!$A$4:$S$513,$O$2+2)</f>
        <v>5.4</v>
      </c>
      <c r="E355" s="74">
        <f t="shared" si="20"/>
        <v>5.4035000000000002</v>
      </c>
      <c r="F355" s="73">
        <f t="shared" si="21"/>
        <v>100</v>
      </c>
      <c r="G355" s="87" t="str">
        <f t="shared" si="22"/>
        <v>East Melbourne</v>
      </c>
      <c r="H355" s="87">
        <f t="shared" si="23"/>
        <v>2.6</v>
      </c>
      <c r="I355" s="61"/>
      <c r="J355" s="61"/>
      <c r="K355" s="61"/>
      <c r="L355" s="61"/>
      <c r="M355" s="61"/>
      <c r="N355" s="61"/>
      <c r="O355" s="61"/>
    </row>
    <row r="356" spans="1:15" x14ac:dyDescent="0.3">
      <c r="A356" s="61"/>
      <c r="B356" s="86">
        <v>351</v>
      </c>
      <c r="C356" s="88" t="s">
        <v>584</v>
      </c>
      <c r="D356" s="73">
        <f>VLOOKUP(B356,'Data 2'!$A$4:$S$513,$O$2+2)</f>
        <v>3.8</v>
      </c>
      <c r="E356" s="74">
        <f t="shared" si="20"/>
        <v>3.8035099999999997</v>
      </c>
      <c r="F356" s="73">
        <f t="shared" si="21"/>
        <v>216</v>
      </c>
      <c r="G356" s="87" t="str">
        <f t="shared" si="22"/>
        <v>Cranbourne South</v>
      </c>
      <c r="H356" s="87">
        <f t="shared" si="23"/>
        <v>2.6</v>
      </c>
      <c r="I356" s="61"/>
      <c r="J356" s="61"/>
      <c r="K356" s="61"/>
      <c r="L356" s="61"/>
      <c r="M356" s="61"/>
      <c r="N356" s="61"/>
      <c r="O356" s="61"/>
    </row>
    <row r="357" spans="1:15" x14ac:dyDescent="0.3">
      <c r="A357" s="61"/>
      <c r="B357" s="86">
        <v>352</v>
      </c>
      <c r="C357" s="88" t="s">
        <v>585</v>
      </c>
      <c r="D357" s="73">
        <f>VLOOKUP(B357,'Data 2'!$A$4:$S$513,$O$2+2)</f>
        <v>7.4</v>
      </c>
      <c r="E357" s="74">
        <f t="shared" si="20"/>
        <v>7.4035200000000003</v>
      </c>
      <c r="F357" s="73">
        <f t="shared" si="21"/>
        <v>39</v>
      </c>
      <c r="G357" s="87" t="str">
        <f t="shared" si="22"/>
        <v>Bentleigh East - South</v>
      </c>
      <c r="H357" s="87">
        <f t="shared" si="23"/>
        <v>2.6</v>
      </c>
      <c r="I357" s="61"/>
      <c r="J357" s="61"/>
      <c r="K357" s="61"/>
      <c r="L357" s="61"/>
      <c r="M357" s="61"/>
      <c r="N357" s="61"/>
      <c r="O357" s="61"/>
    </row>
    <row r="358" spans="1:15" x14ac:dyDescent="0.3">
      <c r="A358" s="61"/>
      <c r="B358" s="86">
        <v>353</v>
      </c>
      <c r="C358" s="88" t="s">
        <v>586</v>
      </c>
      <c r="D358" s="73">
        <f>VLOOKUP(B358,'Data 2'!$A$4:$S$513,$O$2+2)</f>
        <v>4.3</v>
      </c>
      <c r="E358" s="74">
        <f t="shared" si="20"/>
        <v>4.3035299999999994</v>
      </c>
      <c r="F358" s="73">
        <f t="shared" si="21"/>
        <v>166</v>
      </c>
      <c r="G358" s="87" t="str">
        <f t="shared" si="22"/>
        <v>Avondale Heights</v>
      </c>
      <c r="H358" s="87">
        <f t="shared" si="23"/>
        <v>2.6</v>
      </c>
      <c r="I358" s="61"/>
      <c r="J358" s="61"/>
      <c r="K358" s="61"/>
      <c r="L358" s="61"/>
      <c r="M358" s="61"/>
      <c r="N358" s="61"/>
      <c r="O358" s="61"/>
    </row>
    <row r="359" spans="1:15" x14ac:dyDescent="0.3">
      <c r="A359" s="61"/>
      <c r="B359" s="86">
        <v>354</v>
      </c>
      <c r="C359" s="88" t="s">
        <v>250</v>
      </c>
      <c r="D359" s="73">
        <f>VLOOKUP(B359,'Data 2'!$A$4:$S$513,$O$2+2)</f>
        <v>1.9</v>
      </c>
      <c r="E359" s="74">
        <f t="shared" si="20"/>
        <v>1.90354</v>
      </c>
      <c r="F359" s="73">
        <f t="shared" si="21"/>
        <v>435</v>
      </c>
      <c r="G359" s="87" t="str">
        <f t="shared" si="22"/>
        <v>Viewbank - Yallambie</v>
      </c>
      <c r="H359" s="87">
        <f t="shared" si="23"/>
        <v>2.5</v>
      </c>
      <c r="I359" s="61"/>
      <c r="J359" s="61"/>
      <c r="K359" s="61"/>
      <c r="L359" s="61"/>
      <c r="M359" s="61"/>
      <c r="N359" s="61"/>
      <c r="O359" s="61"/>
    </row>
    <row r="360" spans="1:15" x14ac:dyDescent="0.3">
      <c r="A360" s="61"/>
      <c r="B360" s="86">
        <v>355</v>
      </c>
      <c r="C360" s="88" t="s">
        <v>251</v>
      </c>
      <c r="D360" s="73">
        <f>VLOOKUP(B360,'Data 2'!$A$4:$S$513,$O$2+2)</f>
        <v>4.9000000000000004</v>
      </c>
      <c r="E360" s="74">
        <f t="shared" si="20"/>
        <v>4.9035500000000001</v>
      </c>
      <c r="F360" s="73">
        <f t="shared" si="21"/>
        <v>128</v>
      </c>
      <c r="G360" s="87" t="str">
        <f t="shared" si="22"/>
        <v>Rowville - South</v>
      </c>
      <c r="H360" s="87">
        <f t="shared" si="23"/>
        <v>2.5</v>
      </c>
      <c r="I360" s="61"/>
      <c r="J360" s="61"/>
      <c r="K360" s="61"/>
      <c r="L360" s="61"/>
      <c r="M360" s="61"/>
      <c r="N360" s="61"/>
      <c r="O360" s="61"/>
    </row>
    <row r="361" spans="1:15" x14ac:dyDescent="0.3">
      <c r="A361" s="61"/>
      <c r="B361" s="86">
        <v>356</v>
      </c>
      <c r="C361" s="88" t="s">
        <v>252</v>
      </c>
      <c r="D361" s="73">
        <f>VLOOKUP(B361,'Data 2'!$A$4:$S$513,$O$2+2)</f>
        <v>2.9</v>
      </c>
      <c r="E361" s="74">
        <f t="shared" si="20"/>
        <v>2.9035599999999997</v>
      </c>
      <c r="F361" s="73">
        <f t="shared" si="21"/>
        <v>306</v>
      </c>
      <c r="G361" s="87" t="str">
        <f t="shared" si="22"/>
        <v>Rowville - North</v>
      </c>
      <c r="H361" s="87">
        <f t="shared" si="23"/>
        <v>2.5</v>
      </c>
      <c r="I361" s="61"/>
      <c r="J361" s="61"/>
      <c r="K361" s="61"/>
      <c r="L361" s="61"/>
      <c r="M361" s="61"/>
      <c r="N361" s="61"/>
      <c r="O361" s="61"/>
    </row>
    <row r="362" spans="1:15" x14ac:dyDescent="0.3">
      <c r="A362" s="61"/>
      <c r="B362" s="86">
        <v>357</v>
      </c>
      <c r="C362" s="88" t="s">
        <v>253</v>
      </c>
      <c r="D362" s="73">
        <f>VLOOKUP(B362,'Data 2'!$A$4:$S$513,$O$2+2)</f>
        <v>3.9</v>
      </c>
      <c r="E362" s="74">
        <f t="shared" si="20"/>
        <v>3.9035699999999998</v>
      </c>
      <c r="F362" s="73">
        <f t="shared" si="21"/>
        <v>207</v>
      </c>
      <c r="G362" s="87" t="str">
        <f t="shared" si="22"/>
        <v>Rosedale</v>
      </c>
      <c r="H362" s="87">
        <f t="shared" si="23"/>
        <v>2.5</v>
      </c>
      <c r="I362" s="61"/>
      <c r="J362" s="61"/>
      <c r="K362" s="61"/>
      <c r="L362" s="61"/>
      <c r="M362" s="61"/>
      <c r="N362" s="61"/>
      <c r="O362" s="61"/>
    </row>
    <row r="363" spans="1:15" x14ac:dyDescent="0.3">
      <c r="A363" s="61"/>
      <c r="B363" s="86">
        <v>358</v>
      </c>
      <c r="C363" s="88" t="s">
        <v>400</v>
      </c>
      <c r="D363" s="73">
        <f>VLOOKUP(B363,'Data 2'!$A$4:$S$513,$O$2+2)</f>
        <v>3.5</v>
      </c>
      <c r="E363" s="74">
        <f t="shared" si="20"/>
        <v>3.5035799999999999</v>
      </c>
      <c r="F363" s="73">
        <f t="shared" si="21"/>
        <v>238</v>
      </c>
      <c r="G363" s="87" t="str">
        <f t="shared" si="22"/>
        <v>Ringwood North</v>
      </c>
      <c r="H363" s="87">
        <f t="shared" si="23"/>
        <v>2.5</v>
      </c>
      <c r="I363" s="61"/>
      <c r="J363" s="61"/>
      <c r="K363" s="61"/>
      <c r="L363" s="61"/>
      <c r="M363" s="61"/>
      <c r="N363" s="61"/>
      <c r="O363" s="61"/>
    </row>
    <row r="364" spans="1:15" x14ac:dyDescent="0.3">
      <c r="A364" s="61"/>
      <c r="B364" s="86">
        <v>359</v>
      </c>
      <c r="C364" s="88" t="s">
        <v>254</v>
      </c>
      <c r="D364" s="73">
        <f>VLOOKUP(B364,'Data 2'!$A$4:$S$513,$O$2+2)</f>
        <v>3.3</v>
      </c>
      <c r="E364" s="74">
        <f t="shared" si="20"/>
        <v>3.3035899999999998</v>
      </c>
      <c r="F364" s="73">
        <f t="shared" si="21"/>
        <v>256</v>
      </c>
      <c r="G364" s="87" t="str">
        <f t="shared" si="22"/>
        <v>Point Cook - North East</v>
      </c>
      <c r="H364" s="87">
        <f t="shared" si="23"/>
        <v>2.5</v>
      </c>
      <c r="I364" s="61"/>
      <c r="J364" s="61"/>
      <c r="K364" s="61"/>
      <c r="L364" s="61"/>
      <c r="M364" s="61"/>
      <c r="N364" s="61"/>
      <c r="O364" s="61"/>
    </row>
    <row r="365" spans="1:15" x14ac:dyDescent="0.3">
      <c r="A365" s="61"/>
      <c r="B365" s="86">
        <v>360</v>
      </c>
      <c r="C365" s="88" t="s">
        <v>401</v>
      </c>
      <c r="D365" s="73">
        <f>VLOOKUP(B365,'Data 2'!$A$4:$S$513,$O$2+2)</f>
        <v>2.9</v>
      </c>
      <c r="E365" s="74">
        <f t="shared" si="20"/>
        <v>2.9036</v>
      </c>
      <c r="F365" s="73">
        <f t="shared" si="21"/>
        <v>305</v>
      </c>
      <c r="G365" s="87" t="str">
        <f t="shared" si="22"/>
        <v>Nunawading</v>
      </c>
      <c r="H365" s="87">
        <f t="shared" si="23"/>
        <v>2.5</v>
      </c>
      <c r="I365" s="61"/>
      <c r="J365" s="61"/>
      <c r="K365" s="61"/>
      <c r="L365" s="61"/>
      <c r="M365" s="61"/>
      <c r="N365" s="61"/>
      <c r="O365" s="61"/>
    </row>
    <row r="366" spans="1:15" x14ac:dyDescent="0.3">
      <c r="A366" s="61"/>
      <c r="B366" s="86">
        <v>361</v>
      </c>
      <c r="C366" s="88" t="s">
        <v>255</v>
      </c>
      <c r="D366" s="73">
        <f>VLOOKUP(B366,'Data 2'!$A$4:$S$513,$O$2+2)</f>
        <v>1.3</v>
      </c>
      <c r="E366" s="74">
        <f t="shared" si="20"/>
        <v>1.3036099999999999</v>
      </c>
      <c r="F366" s="73">
        <f t="shared" si="21"/>
        <v>484</v>
      </c>
      <c r="G366" s="87" t="str">
        <f t="shared" si="22"/>
        <v>Murrumbeena</v>
      </c>
      <c r="H366" s="87">
        <f t="shared" si="23"/>
        <v>2.5</v>
      </c>
      <c r="I366" s="61"/>
      <c r="J366" s="61"/>
      <c r="K366" s="61"/>
      <c r="L366" s="61"/>
      <c r="M366" s="61"/>
      <c r="N366" s="61"/>
      <c r="O366" s="61"/>
    </row>
    <row r="367" spans="1:15" x14ac:dyDescent="0.3">
      <c r="A367" s="61"/>
      <c r="B367" s="86">
        <v>362</v>
      </c>
      <c r="C367" s="88" t="s">
        <v>587</v>
      </c>
      <c r="D367" s="73">
        <f>VLOOKUP(B367,'Data 2'!$A$4:$S$513,$O$2+2)</f>
        <v>2.4</v>
      </c>
      <c r="E367" s="74">
        <f t="shared" si="20"/>
        <v>2.4036200000000001</v>
      </c>
      <c r="F367" s="73">
        <f t="shared" si="21"/>
        <v>377</v>
      </c>
      <c r="G367" s="87" t="str">
        <f t="shared" si="22"/>
        <v>Montmorency - Briar Hill</v>
      </c>
      <c r="H367" s="87">
        <f t="shared" si="23"/>
        <v>2.5</v>
      </c>
      <c r="I367" s="61"/>
      <c r="J367" s="61"/>
      <c r="K367" s="61"/>
      <c r="L367" s="61"/>
      <c r="M367" s="61"/>
      <c r="N367" s="61"/>
      <c r="O367" s="61"/>
    </row>
    <row r="368" spans="1:15" x14ac:dyDescent="0.3">
      <c r="A368" s="61"/>
      <c r="B368" s="86">
        <v>363</v>
      </c>
      <c r="C368" s="88" t="s">
        <v>588</v>
      </c>
      <c r="D368" s="73">
        <f>VLOOKUP(B368,'Data 2'!$A$4:$S$513,$O$2+2)</f>
        <v>2.5</v>
      </c>
      <c r="E368" s="74">
        <f t="shared" si="20"/>
        <v>2.5036299999999998</v>
      </c>
      <c r="F368" s="73">
        <f t="shared" si="21"/>
        <v>359</v>
      </c>
      <c r="G368" s="87" t="str">
        <f t="shared" si="22"/>
        <v>Heidelberg - Rosanna</v>
      </c>
      <c r="H368" s="87">
        <f t="shared" si="23"/>
        <v>2.5</v>
      </c>
      <c r="I368" s="61"/>
      <c r="J368" s="61"/>
      <c r="K368" s="61"/>
      <c r="L368" s="61"/>
      <c r="M368" s="61"/>
      <c r="N368" s="61"/>
      <c r="O368" s="61"/>
    </row>
    <row r="369" spans="1:15" x14ac:dyDescent="0.3">
      <c r="A369" s="61"/>
      <c r="B369" s="86">
        <v>364</v>
      </c>
      <c r="C369" s="88" t="s">
        <v>589</v>
      </c>
      <c r="D369" s="73">
        <f>VLOOKUP(B369,'Data 2'!$A$4:$S$513,$O$2+2)</f>
        <v>2.2999999999999998</v>
      </c>
      <c r="E369" s="74">
        <f t="shared" si="20"/>
        <v>2.3036399999999997</v>
      </c>
      <c r="F369" s="73">
        <f t="shared" si="21"/>
        <v>392</v>
      </c>
      <c r="G369" s="87" t="str">
        <f t="shared" si="22"/>
        <v>Grovedale - Mount Duneed</v>
      </c>
      <c r="H369" s="87">
        <f t="shared" si="23"/>
        <v>2.5</v>
      </c>
      <c r="I369" s="61"/>
      <c r="J369" s="61"/>
      <c r="K369" s="61"/>
      <c r="L369" s="61"/>
      <c r="M369" s="61"/>
      <c r="N369" s="61"/>
      <c r="O369" s="61"/>
    </row>
    <row r="370" spans="1:15" x14ac:dyDescent="0.3">
      <c r="A370" s="61"/>
      <c r="B370" s="86">
        <v>365</v>
      </c>
      <c r="C370" s="88" t="s">
        <v>590</v>
      </c>
      <c r="D370" s="73">
        <f>VLOOKUP(B370,'Data 2'!$A$4:$S$513,$O$2+2)</f>
        <v>2.1</v>
      </c>
      <c r="E370" s="74">
        <f t="shared" si="20"/>
        <v>2.10365</v>
      </c>
      <c r="F370" s="73">
        <f t="shared" si="21"/>
        <v>420</v>
      </c>
      <c r="G370" s="87" t="str">
        <f t="shared" si="22"/>
        <v>Greensborough</v>
      </c>
      <c r="H370" s="87">
        <f t="shared" si="23"/>
        <v>2.5</v>
      </c>
      <c r="I370" s="61"/>
      <c r="J370" s="61"/>
      <c r="K370" s="61"/>
      <c r="L370" s="61"/>
      <c r="M370" s="61"/>
      <c r="N370" s="61"/>
      <c r="O370" s="61"/>
    </row>
    <row r="371" spans="1:15" x14ac:dyDescent="0.3">
      <c r="A371" s="61"/>
      <c r="B371" s="86">
        <v>366</v>
      </c>
      <c r="C371" s="88" t="s">
        <v>591</v>
      </c>
      <c r="D371" s="73">
        <f>VLOOKUP(B371,'Data 2'!$A$4:$S$513,$O$2+2)</f>
        <v>1.3</v>
      </c>
      <c r="E371" s="74">
        <f t="shared" si="20"/>
        <v>1.30366</v>
      </c>
      <c r="F371" s="73">
        <f t="shared" si="21"/>
        <v>483</v>
      </c>
      <c r="G371" s="87" t="str">
        <f t="shared" si="22"/>
        <v>Glen Iris - East</v>
      </c>
      <c r="H371" s="87">
        <f t="shared" si="23"/>
        <v>2.5</v>
      </c>
      <c r="I371" s="61"/>
      <c r="J371" s="61"/>
      <c r="K371" s="61"/>
      <c r="L371" s="61"/>
      <c r="M371" s="61"/>
      <c r="N371" s="61"/>
      <c r="O371" s="61"/>
    </row>
    <row r="372" spans="1:15" x14ac:dyDescent="0.3">
      <c r="A372" s="61"/>
      <c r="B372" s="86">
        <v>367</v>
      </c>
      <c r="C372" s="88" t="s">
        <v>256</v>
      </c>
      <c r="D372" s="73">
        <f>VLOOKUP(B372,'Data 2'!$A$4:$S$513,$O$2+2)</f>
        <v>2.8</v>
      </c>
      <c r="E372" s="74">
        <f t="shared" si="20"/>
        <v>2.8036699999999999</v>
      </c>
      <c r="F372" s="73">
        <f t="shared" si="21"/>
        <v>318</v>
      </c>
      <c r="G372" s="87" t="str">
        <f t="shared" si="22"/>
        <v>Clayton South</v>
      </c>
      <c r="H372" s="87">
        <f t="shared" si="23"/>
        <v>2.5</v>
      </c>
      <c r="I372" s="61"/>
      <c r="J372" s="61"/>
      <c r="K372" s="61"/>
      <c r="L372" s="61"/>
      <c r="M372" s="61"/>
      <c r="N372" s="61"/>
      <c r="O372" s="61"/>
    </row>
    <row r="373" spans="1:15" x14ac:dyDescent="0.3">
      <c r="A373" s="61"/>
      <c r="B373" s="86">
        <v>368</v>
      </c>
      <c r="C373" s="88" t="s">
        <v>257</v>
      </c>
      <c r="D373" s="73">
        <f>VLOOKUP(B373,'Data 2'!$A$4:$S$513,$O$2+2)</f>
        <v>3.5</v>
      </c>
      <c r="E373" s="74">
        <f t="shared" si="20"/>
        <v>3.5036800000000001</v>
      </c>
      <c r="F373" s="73">
        <f t="shared" si="21"/>
        <v>237</v>
      </c>
      <c r="G373" s="87" t="str">
        <f t="shared" si="22"/>
        <v>Buninyong</v>
      </c>
      <c r="H373" s="87">
        <f t="shared" si="23"/>
        <v>2.5</v>
      </c>
      <c r="I373" s="61"/>
      <c r="J373" s="61"/>
      <c r="K373" s="61"/>
      <c r="L373" s="61"/>
      <c r="M373" s="61"/>
      <c r="N373" s="61"/>
      <c r="O373" s="61"/>
    </row>
    <row r="374" spans="1:15" x14ac:dyDescent="0.3">
      <c r="A374" s="61"/>
      <c r="B374" s="86">
        <v>369</v>
      </c>
      <c r="C374" s="88" t="s">
        <v>592</v>
      </c>
      <c r="D374" s="73">
        <f>VLOOKUP(B374,'Data 2'!$A$4:$S$513,$O$2+2)</f>
        <v>3.6</v>
      </c>
      <c r="E374" s="74">
        <f t="shared" si="20"/>
        <v>3.6036900000000003</v>
      </c>
      <c r="F374" s="73">
        <f t="shared" si="21"/>
        <v>228</v>
      </c>
      <c r="G374" s="87" t="str">
        <f t="shared" si="22"/>
        <v>Berwick - North</v>
      </c>
      <c r="H374" s="87">
        <f t="shared" si="23"/>
        <v>2.5</v>
      </c>
      <c r="I374" s="61"/>
      <c r="J374" s="61"/>
      <c r="K374" s="61"/>
      <c r="L374" s="61"/>
      <c r="M374" s="61"/>
      <c r="N374" s="61"/>
      <c r="O374" s="61"/>
    </row>
    <row r="375" spans="1:15" x14ac:dyDescent="0.3">
      <c r="A375" s="61"/>
      <c r="B375" s="86">
        <v>370</v>
      </c>
      <c r="C375" s="88" t="s">
        <v>402</v>
      </c>
      <c r="D375" s="73">
        <f>VLOOKUP(B375,'Data 2'!$A$4:$S$513,$O$2+2)</f>
        <v>5</v>
      </c>
      <c r="E375" s="74">
        <f t="shared" si="20"/>
        <v>5.0037000000000003</v>
      </c>
      <c r="F375" s="73">
        <f t="shared" si="21"/>
        <v>123</v>
      </c>
      <c r="G375" s="87" t="str">
        <f t="shared" si="22"/>
        <v>Bentleigh - McKinnon</v>
      </c>
      <c r="H375" s="87">
        <f t="shared" si="23"/>
        <v>2.5</v>
      </c>
      <c r="I375" s="61"/>
      <c r="J375" s="61"/>
      <c r="K375" s="61"/>
      <c r="L375" s="61"/>
      <c r="M375" s="61"/>
      <c r="N375" s="61"/>
      <c r="O375" s="61"/>
    </row>
    <row r="376" spans="1:15" x14ac:dyDescent="0.3">
      <c r="A376" s="61"/>
      <c r="B376" s="86">
        <v>371</v>
      </c>
      <c r="C376" s="88" t="s">
        <v>403</v>
      </c>
      <c r="D376" s="73">
        <f>VLOOKUP(B376,'Data 2'!$A$4:$S$513,$O$2+2)</f>
        <v>3.7</v>
      </c>
      <c r="E376" s="74">
        <f t="shared" si="20"/>
        <v>3.7037100000000001</v>
      </c>
      <c r="F376" s="73">
        <f t="shared" si="21"/>
        <v>223</v>
      </c>
      <c r="G376" s="87" t="str">
        <f t="shared" si="22"/>
        <v>Balwyn</v>
      </c>
      <c r="H376" s="87">
        <f t="shared" si="23"/>
        <v>2.5</v>
      </c>
      <c r="I376" s="61"/>
      <c r="J376" s="61"/>
      <c r="K376" s="61"/>
      <c r="L376" s="61"/>
      <c r="M376" s="61"/>
      <c r="N376" s="61"/>
      <c r="O376" s="61"/>
    </row>
    <row r="377" spans="1:15" x14ac:dyDescent="0.3">
      <c r="A377" s="61"/>
      <c r="B377" s="86">
        <v>372</v>
      </c>
      <c r="C377" s="88" t="s">
        <v>258</v>
      </c>
      <c r="D377" s="73">
        <f>VLOOKUP(B377,'Data 2'!$A$4:$S$513,$O$2+2)</f>
        <v>3.5</v>
      </c>
      <c r="E377" s="74">
        <f t="shared" si="20"/>
        <v>3.5037199999999999</v>
      </c>
      <c r="F377" s="73">
        <f t="shared" si="21"/>
        <v>236</v>
      </c>
      <c r="G377" s="87" t="str">
        <f t="shared" si="22"/>
        <v>Alfredton</v>
      </c>
      <c r="H377" s="87">
        <f t="shared" si="23"/>
        <v>2.5</v>
      </c>
      <c r="I377" s="61"/>
      <c r="J377" s="61"/>
      <c r="K377" s="61"/>
      <c r="L377" s="61"/>
      <c r="M377" s="61"/>
      <c r="N377" s="61"/>
      <c r="O377" s="61"/>
    </row>
    <row r="378" spans="1:15" x14ac:dyDescent="0.3">
      <c r="A378" s="61"/>
      <c r="B378" s="86">
        <v>373</v>
      </c>
      <c r="C378" s="88" t="s">
        <v>593</v>
      </c>
      <c r="D378" s="73">
        <f>VLOOKUP(B378,'Data 2'!$A$4:$S$513,$O$2+2)</f>
        <v>6.2</v>
      </c>
      <c r="E378" s="74">
        <f t="shared" si="20"/>
        <v>6.2037300000000002</v>
      </c>
      <c r="F378" s="73">
        <f t="shared" si="21"/>
        <v>69</v>
      </c>
      <c r="G378" s="87" t="str">
        <f t="shared" si="22"/>
        <v>Winchelsea</v>
      </c>
      <c r="H378" s="87">
        <f t="shared" si="23"/>
        <v>2.4</v>
      </c>
      <c r="I378" s="61"/>
      <c r="J378" s="61"/>
      <c r="K378" s="61"/>
      <c r="L378" s="61"/>
      <c r="M378" s="61"/>
      <c r="N378" s="61"/>
      <c r="O378" s="61"/>
    </row>
    <row r="379" spans="1:15" x14ac:dyDescent="0.3">
      <c r="A379" s="61"/>
      <c r="B379" s="86">
        <v>374</v>
      </c>
      <c r="C379" s="88" t="s">
        <v>594</v>
      </c>
      <c r="D379" s="73">
        <f>VLOOKUP(B379,'Data 2'!$A$4:$S$513,$O$2+2)</f>
        <v>4.0999999999999996</v>
      </c>
      <c r="E379" s="74">
        <f t="shared" si="20"/>
        <v>4.1037399999999993</v>
      </c>
      <c r="F379" s="73">
        <f t="shared" si="21"/>
        <v>185</v>
      </c>
      <c r="G379" s="87" t="str">
        <f t="shared" si="22"/>
        <v>Warragul</v>
      </c>
      <c r="H379" s="87">
        <f t="shared" si="23"/>
        <v>2.4</v>
      </c>
      <c r="I379" s="61"/>
      <c r="J379" s="61"/>
      <c r="K379" s="61"/>
      <c r="L379" s="61"/>
      <c r="M379" s="61"/>
      <c r="N379" s="61"/>
      <c r="O379" s="61"/>
    </row>
    <row r="380" spans="1:15" x14ac:dyDescent="0.3">
      <c r="A380" s="61"/>
      <c r="B380" s="86">
        <v>375</v>
      </c>
      <c r="C380" s="88" t="s">
        <v>404</v>
      </c>
      <c r="D380" s="73">
        <f>VLOOKUP(B380,'Data 2'!$A$4:$S$513,$O$2+2)</f>
        <v>3.9</v>
      </c>
      <c r="E380" s="74">
        <f t="shared" si="20"/>
        <v>3.9037500000000001</v>
      </c>
      <c r="F380" s="73">
        <f t="shared" si="21"/>
        <v>206</v>
      </c>
      <c r="G380" s="87" t="str">
        <f t="shared" si="22"/>
        <v>Towong</v>
      </c>
      <c r="H380" s="87">
        <f t="shared" si="23"/>
        <v>2.4</v>
      </c>
      <c r="I380" s="61"/>
      <c r="J380" s="61"/>
      <c r="K380" s="61"/>
      <c r="L380" s="61"/>
      <c r="M380" s="61"/>
      <c r="N380" s="61"/>
      <c r="O380" s="61"/>
    </row>
    <row r="381" spans="1:15" x14ac:dyDescent="0.3">
      <c r="A381" s="61"/>
      <c r="B381" s="86">
        <v>376</v>
      </c>
      <c r="C381" s="88" t="s">
        <v>259</v>
      </c>
      <c r="D381" s="73">
        <f>VLOOKUP(B381,'Data 2'!$A$4:$S$513,$O$2+2)</f>
        <v>1.8</v>
      </c>
      <c r="E381" s="74">
        <f t="shared" si="20"/>
        <v>1.80376</v>
      </c>
      <c r="F381" s="73">
        <f t="shared" si="21"/>
        <v>447</v>
      </c>
      <c r="G381" s="87" t="str">
        <f t="shared" si="22"/>
        <v>Surrey Hills (West) - Canterbury</v>
      </c>
      <c r="H381" s="87">
        <f t="shared" si="23"/>
        <v>2.4</v>
      </c>
      <c r="I381" s="61"/>
      <c r="J381" s="61"/>
      <c r="K381" s="61"/>
      <c r="L381" s="61"/>
      <c r="M381" s="61"/>
      <c r="N381" s="61"/>
      <c r="O381" s="61"/>
    </row>
    <row r="382" spans="1:15" x14ac:dyDescent="0.3">
      <c r="A382" s="61"/>
      <c r="B382" s="86">
        <v>377</v>
      </c>
      <c r="C382" s="88" t="s">
        <v>595</v>
      </c>
      <c r="D382" s="73">
        <f>VLOOKUP(B382,'Data 2'!$A$4:$S$513,$O$2+2)</f>
        <v>5.7</v>
      </c>
      <c r="E382" s="74">
        <f t="shared" si="20"/>
        <v>5.7037700000000005</v>
      </c>
      <c r="F382" s="73">
        <f t="shared" si="21"/>
        <v>87</v>
      </c>
      <c r="G382" s="87" t="str">
        <f t="shared" si="22"/>
        <v>Point Cook - East</v>
      </c>
      <c r="H382" s="87">
        <f t="shared" si="23"/>
        <v>2.4</v>
      </c>
      <c r="I382" s="61"/>
      <c r="J382" s="61"/>
      <c r="K382" s="61"/>
      <c r="L382" s="61"/>
      <c r="M382" s="61"/>
      <c r="N382" s="61"/>
      <c r="O382" s="61"/>
    </row>
    <row r="383" spans="1:15" x14ac:dyDescent="0.3">
      <c r="A383" s="61"/>
      <c r="B383" s="86">
        <v>378</v>
      </c>
      <c r="C383" s="88" t="s">
        <v>596</v>
      </c>
      <c r="D383" s="73">
        <f>VLOOKUP(B383,'Data 2'!$A$4:$S$513,$O$2+2)</f>
        <v>6.5</v>
      </c>
      <c r="E383" s="74">
        <f t="shared" si="20"/>
        <v>6.5037799999999999</v>
      </c>
      <c r="F383" s="73">
        <f t="shared" si="21"/>
        <v>61</v>
      </c>
      <c r="G383" s="87" t="str">
        <f t="shared" si="22"/>
        <v>Gordon (Vic.)</v>
      </c>
      <c r="H383" s="87">
        <f t="shared" si="23"/>
        <v>2.4</v>
      </c>
      <c r="I383" s="61"/>
      <c r="J383" s="61"/>
      <c r="K383" s="61"/>
      <c r="L383" s="61"/>
      <c r="M383" s="61"/>
      <c r="N383" s="61"/>
      <c r="O383" s="61"/>
    </row>
    <row r="384" spans="1:15" x14ac:dyDescent="0.3">
      <c r="A384" s="61"/>
      <c r="B384" s="86">
        <v>379</v>
      </c>
      <c r="C384" s="88" t="s">
        <v>597</v>
      </c>
      <c r="D384" s="73">
        <f>VLOOKUP(B384,'Data 2'!$A$4:$S$513,$O$2+2)</f>
        <v>7</v>
      </c>
      <c r="E384" s="74">
        <f t="shared" si="20"/>
        <v>7.0037900000000004</v>
      </c>
      <c r="F384" s="73">
        <f t="shared" si="21"/>
        <v>50</v>
      </c>
      <c r="G384" s="87" t="str">
        <f t="shared" si="22"/>
        <v>Dromana</v>
      </c>
      <c r="H384" s="87">
        <f t="shared" si="23"/>
        <v>2.4</v>
      </c>
      <c r="I384" s="61"/>
      <c r="J384" s="61"/>
      <c r="K384" s="61"/>
      <c r="L384" s="61"/>
      <c r="M384" s="61"/>
      <c r="N384" s="61"/>
      <c r="O384" s="61"/>
    </row>
    <row r="385" spans="1:15" x14ac:dyDescent="0.3">
      <c r="A385" s="61"/>
      <c r="B385" s="86">
        <v>380</v>
      </c>
      <c r="C385" s="88" t="s">
        <v>598</v>
      </c>
      <c r="D385" s="73">
        <f>VLOOKUP(B385,'Data 2'!$A$4:$S$513,$O$2+2)</f>
        <v>4.5</v>
      </c>
      <c r="E385" s="74">
        <f t="shared" si="20"/>
        <v>4.5038</v>
      </c>
      <c r="F385" s="73">
        <f t="shared" si="21"/>
        <v>156</v>
      </c>
      <c r="G385" s="87" t="str">
        <f t="shared" si="22"/>
        <v>Donvale - Park Orchards</v>
      </c>
      <c r="H385" s="87">
        <f t="shared" si="23"/>
        <v>2.4</v>
      </c>
      <c r="I385" s="61"/>
      <c r="J385" s="61"/>
      <c r="K385" s="61"/>
      <c r="L385" s="61"/>
      <c r="M385" s="61"/>
      <c r="N385" s="61"/>
      <c r="O385" s="61"/>
    </row>
    <row r="386" spans="1:15" x14ac:dyDescent="0.3">
      <c r="A386" s="61"/>
      <c r="B386" s="86">
        <v>381</v>
      </c>
      <c r="C386" s="88" t="s">
        <v>599</v>
      </c>
      <c r="D386" s="73">
        <f>VLOOKUP(B386,'Data 2'!$A$4:$S$513,$O$2+2)</f>
        <v>6.7</v>
      </c>
      <c r="E386" s="74">
        <f t="shared" si="20"/>
        <v>6.7038099999999998</v>
      </c>
      <c r="F386" s="73">
        <f t="shared" si="21"/>
        <v>57</v>
      </c>
      <c r="G386" s="87" t="str">
        <f t="shared" si="22"/>
        <v>Croydon Hills - Warranwood</v>
      </c>
      <c r="H386" s="87">
        <f t="shared" si="23"/>
        <v>2.4</v>
      </c>
      <c r="I386" s="61"/>
      <c r="J386" s="61"/>
      <c r="K386" s="61"/>
      <c r="L386" s="61"/>
      <c r="M386" s="61"/>
      <c r="N386" s="61"/>
      <c r="O386" s="61"/>
    </row>
    <row r="387" spans="1:15" x14ac:dyDescent="0.3">
      <c r="A387" s="61"/>
      <c r="B387" s="86">
        <v>382</v>
      </c>
      <c r="C387" s="88" t="s">
        <v>600</v>
      </c>
      <c r="D387" s="73">
        <f>VLOOKUP(B387,'Data 2'!$A$4:$S$513,$O$2+2)</f>
        <v>2.2999999999999998</v>
      </c>
      <c r="E387" s="74">
        <f t="shared" si="20"/>
        <v>2.30382</v>
      </c>
      <c r="F387" s="73">
        <f t="shared" si="21"/>
        <v>391</v>
      </c>
      <c r="G387" s="87" t="str">
        <f t="shared" si="22"/>
        <v>Colac</v>
      </c>
      <c r="H387" s="87">
        <f t="shared" si="23"/>
        <v>2.4</v>
      </c>
      <c r="I387" s="61"/>
      <c r="J387" s="61"/>
      <c r="K387" s="61"/>
      <c r="L387" s="61"/>
      <c r="M387" s="61"/>
      <c r="N387" s="61"/>
      <c r="O387" s="61"/>
    </row>
    <row r="388" spans="1:15" x14ac:dyDescent="0.3">
      <c r="A388" s="61"/>
      <c r="B388" s="86">
        <v>383</v>
      </c>
      <c r="C388" s="88" t="s">
        <v>260</v>
      </c>
      <c r="D388" s="73">
        <f>VLOOKUP(B388,'Data 2'!$A$4:$S$513,$O$2+2)</f>
        <v>2</v>
      </c>
      <c r="E388" s="74">
        <f t="shared" si="20"/>
        <v>2.0038300000000002</v>
      </c>
      <c r="F388" s="73">
        <f t="shared" si="21"/>
        <v>426</v>
      </c>
      <c r="G388" s="87" t="str">
        <f t="shared" si="22"/>
        <v>Castlemaine</v>
      </c>
      <c r="H388" s="87">
        <f t="shared" si="23"/>
        <v>2.4</v>
      </c>
      <c r="I388" s="61"/>
      <c r="J388" s="61"/>
      <c r="K388" s="61"/>
      <c r="L388" s="61"/>
      <c r="M388" s="61"/>
      <c r="N388" s="61"/>
      <c r="O388" s="61"/>
    </row>
    <row r="389" spans="1:15" x14ac:dyDescent="0.3">
      <c r="A389" s="61"/>
      <c r="B389" s="86">
        <v>384</v>
      </c>
      <c r="C389" s="88" t="s">
        <v>261</v>
      </c>
      <c r="D389" s="73">
        <f>VLOOKUP(B389,'Data 2'!$A$4:$S$513,$O$2+2)</f>
        <v>5.7</v>
      </c>
      <c r="E389" s="74">
        <f t="shared" si="20"/>
        <v>5.7038400000000005</v>
      </c>
      <c r="F389" s="73">
        <f t="shared" si="21"/>
        <v>86</v>
      </c>
      <c r="G389" s="87" t="str">
        <f t="shared" si="22"/>
        <v>Beaconsfield - Officer</v>
      </c>
      <c r="H389" s="87">
        <f t="shared" si="23"/>
        <v>2.4</v>
      </c>
      <c r="I389" s="61"/>
      <c r="J389" s="61"/>
      <c r="K389" s="61"/>
      <c r="L389" s="61"/>
      <c r="M389" s="61"/>
      <c r="N389" s="61"/>
      <c r="O389" s="61"/>
    </row>
    <row r="390" spans="1:15" x14ac:dyDescent="0.3">
      <c r="A390" s="61"/>
      <c r="B390" s="86">
        <v>385</v>
      </c>
      <c r="C390" s="88" t="s">
        <v>262</v>
      </c>
      <c r="D390" s="73">
        <f>VLOOKUP(B390,'Data 2'!$A$4:$S$513,$O$2+2)</f>
        <v>3.3</v>
      </c>
      <c r="E390" s="74">
        <f t="shared" si="20"/>
        <v>3.3038499999999997</v>
      </c>
      <c r="F390" s="73">
        <f t="shared" si="21"/>
        <v>255</v>
      </c>
      <c r="G390" s="87" t="str">
        <f t="shared" si="22"/>
        <v>Bacchus Marsh Surrounds</v>
      </c>
      <c r="H390" s="87">
        <f t="shared" si="23"/>
        <v>2.4</v>
      </c>
      <c r="I390" s="61"/>
      <c r="J390" s="61"/>
      <c r="K390" s="61"/>
      <c r="L390" s="61"/>
      <c r="M390" s="61"/>
      <c r="N390" s="61"/>
      <c r="O390" s="61"/>
    </row>
    <row r="391" spans="1:15" x14ac:dyDescent="0.3">
      <c r="A391" s="61"/>
      <c r="B391" s="86">
        <v>386</v>
      </c>
      <c r="C391" s="88" t="s">
        <v>263</v>
      </c>
      <c r="D391" s="73">
        <f>VLOOKUP(B391,'Data 2'!$A$4:$S$513,$O$2+2)</f>
        <v>2.5</v>
      </c>
      <c r="E391" s="74">
        <f t="shared" ref="E391:E454" si="24">D391+0.00001*B391</f>
        <v>2.50386</v>
      </c>
      <c r="F391" s="73">
        <f t="shared" ref="F391:F454" si="25">RANK(E391,E$6:E$515)</f>
        <v>358</v>
      </c>
      <c r="G391" s="87" t="str">
        <f t="shared" ref="G391:G454" si="26">VLOOKUP(MATCH(B391,F$6:F$515,0),B$6:F$515,2)</f>
        <v>Armadale</v>
      </c>
      <c r="H391" s="87">
        <f t="shared" ref="H391:H454" si="27">VLOOKUP(MATCH(B391,F$6:F$515,0),B$6:F$515,3)</f>
        <v>2.4</v>
      </c>
      <c r="I391" s="61"/>
      <c r="J391" s="61"/>
      <c r="K391" s="61"/>
      <c r="L391" s="61"/>
      <c r="M391" s="61"/>
      <c r="N391" s="61"/>
      <c r="O391" s="61"/>
    </row>
    <row r="392" spans="1:15" x14ac:dyDescent="0.3">
      <c r="A392" s="61"/>
      <c r="B392" s="86">
        <v>387</v>
      </c>
      <c r="C392" s="88" t="s">
        <v>405</v>
      </c>
      <c r="D392" s="73">
        <f>VLOOKUP(B392,'Data 2'!$A$4:$S$513,$O$2+2)</f>
        <v>2.7</v>
      </c>
      <c r="E392" s="74">
        <f t="shared" si="24"/>
        <v>2.7038700000000002</v>
      </c>
      <c r="F392" s="73">
        <f t="shared" si="25"/>
        <v>336</v>
      </c>
      <c r="G392" s="87" t="str">
        <f t="shared" si="26"/>
        <v>White Hills - Ascot</v>
      </c>
      <c r="H392" s="87">
        <f t="shared" si="27"/>
        <v>2.2999999999999998</v>
      </c>
      <c r="I392" s="61"/>
      <c r="J392" s="61"/>
      <c r="K392" s="61"/>
      <c r="L392" s="61"/>
      <c r="M392" s="61"/>
      <c r="N392" s="61"/>
      <c r="O392" s="61"/>
    </row>
    <row r="393" spans="1:15" x14ac:dyDescent="0.3">
      <c r="A393" s="61"/>
      <c r="B393" s="86">
        <v>388</v>
      </c>
      <c r="C393" s="88" t="s">
        <v>406</v>
      </c>
      <c r="D393" s="73">
        <f>VLOOKUP(B393,'Data 2'!$A$4:$S$513,$O$2+2)</f>
        <v>1</v>
      </c>
      <c r="E393" s="74">
        <f t="shared" si="24"/>
        <v>1.0038800000000001</v>
      </c>
      <c r="F393" s="73">
        <f t="shared" si="25"/>
        <v>504</v>
      </c>
      <c r="G393" s="87" t="str">
        <f t="shared" si="26"/>
        <v>Warrandyte - Wonga Park</v>
      </c>
      <c r="H393" s="87">
        <f t="shared" si="27"/>
        <v>2.2999999999999998</v>
      </c>
      <c r="I393" s="61"/>
      <c r="J393" s="61"/>
      <c r="K393" s="61"/>
      <c r="L393" s="61"/>
      <c r="M393" s="61"/>
      <c r="N393" s="61"/>
      <c r="O393" s="61"/>
    </row>
    <row r="394" spans="1:15" x14ac:dyDescent="0.3">
      <c r="A394" s="61"/>
      <c r="B394" s="86">
        <v>389</v>
      </c>
      <c r="C394" s="88" t="s">
        <v>264</v>
      </c>
      <c r="D394" s="73">
        <f>VLOOKUP(B394,'Data 2'!$A$4:$S$513,$O$2+2)</f>
        <v>4.2</v>
      </c>
      <c r="E394" s="74">
        <f t="shared" si="24"/>
        <v>4.2038900000000003</v>
      </c>
      <c r="F394" s="73">
        <f t="shared" si="25"/>
        <v>173</v>
      </c>
      <c r="G394" s="87" t="str">
        <f t="shared" si="26"/>
        <v>Wandin - Seville</v>
      </c>
      <c r="H394" s="87">
        <f t="shared" si="27"/>
        <v>2.2999999999999998</v>
      </c>
      <c r="I394" s="61"/>
      <c r="J394" s="61"/>
      <c r="K394" s="61"/>
      <c r="L394" s="61"/>
      <c r="M394" s="61"/>
      <c r="N394" s="61"/>
      <c r="O394" s="61"/>
    </row>
    <row r="395" spans="1:15" x14ac:dyDescent="0.3">
      <c r="A395" s="61"/>
      <c r="B395" s="86">
        <v>390</v>
      </c>
      <c r="C395" s="88" t="s">
        <v>265</v>
      </c>
      <c r="D395" s="73">
        <f>VLOOKUP(B395,'Data 2'!$A$4:$S$513,$O$2+2)</f>
        <v>2.1</v>
      </c>
      <c r="E395" s="74">
        <f t="shared" si="24"/>
        <v>2.1038999999999999</v>
      </c>
      <c r="F395" s="73">
        <f t="shared" si="25"/>
        <v>419</v>
      </c>
      <c r="G395" s="87" t="str">
        <f t="shared" si="26"/>
        <v>Tarneit - North</v>
      </c>
      <c r="H395" s="87">
        <f t="shared" si="27"/>
        <v>2.2999999999999998</v>
      </c>
      <c r="I395" s="61"/>
      <c r="J395" s="61"/>
      <c r="K395" s="61"/>
      <c r="L395" s="61"/>
      <c r="M395" s="61"/>
      <c r="N395" s="61"/>
      <c r="O395" s="61"/>
    </row>
    <row r="396" spans="1:15" x14ac:dyDescent="0.3">
      <c r="A396" s="61"/>
      <c r="B396" s="86">
        <v>391</v>
      </c>
      <c r="C396" s="88" t="s">
        <v>266</v>
      </c>
      <c r="D396" s="73">
        <f>VLOOKUP(B396,'Data 2'!$A$4:$S$513,$O$2+2)</f>
        <v>5</v>
      </c>
      <c r="E396" s="74">
        <f t="shared" si="24"/>
        <v>5.0039100000000003</v>
      </c>
      <c r="F396" s="73">
        <f t="shared" si="25"/>
        <v>122</v>
      </c>
      <c r="G396" s="87" t="str">
        <f t="shared" si="26"/>
        <v>Richmond (South) - Cremorne</v>
      </c>
      <c r="H396" s="87">
        <f t="shared" si="27"/>
        <v>2.2999999999999998</v>
      </c>
      <c r="I396" s="61"/>
      <c r="J396" s="61"/>
      <c r="K396" s="61"/>
      <c r="L396" s="61"/>
      <c r="M396" s="61"/>
      <c r="N396" s="61"/>
      <c r="O396" s="61"/>
    </row>
    <row r="397" spans="1:15" x14ac:dyDescent="0.3">
      <c r="A397" s="61"/>
      <c r="B397" s="86">
        <v>392</v>
      </c>
      <c r="C397" s="88" t="s">
        <v>407</v>
      </c>
      <c r="D397" s="73">
        <f>VLOOKUP(B397,'Data 2'!$A$4:$S$513,$O$2+2)</f>
        <v>2.5</v>
      </c>
      <c r="E397" s="74">
        <f t="shared" si="24"/>
        <v>2.5039199999999999</v>
      </c>
      <c r="F397" s="73">
        <f t="shared" si="25"/>
        <v>357</v>
      </c>
      <c r="G397" s="87" t="str">
        <f t="shared" si="26"/>
        <v>Point Cook - North West</v>
      </c>
      <c r="H397" s="87">
        <f t="shared" si="27"/>
        <v>2.2999999999999998</v>
      </c>
      <c r="I397" s="61"/>
      <c r="J397" s="61"/>
      <c r="K397" s="61"/>
      <c r="L397" s="61"/>
      <c r="M397" s="61"/>
      <c r="N397" s="61"/>
      <c r="O397" s="61"/>
    </row>
    <row r="398" spans="1:15" x14ac:dyDescent="0.3">
      <c r="A398" s="61"/>
      <c r="B398" s="86">
        <v>393</v>
      </c>
      <c r="C398" s="88" t="s">
        <v>267</v>
      </c>
      <c r="D398" s="73">
        <f>VLOOKUP(B398,'Data 2'!$A$4:$S$513,$O$2+2)</f>
        <v>3.1</v>
      </c>
      <c r="E398" s="74">
        <f t="shared" si="24"/>
        <v>3.1039300000000001</v>
      </c>
      <c r="F398" s="73">
        <f t="shared" si="25"/>
        <v>273</v>
      </c>
      <c r="G398" s="87" t="str">
        <f t="shared" si="26"/>
        <v>Oakleigh - Huntingdale</v>
      </c>
      <c r="H398" s="87">
        <f t="shared" si="27"/>
        <v>2.2999999999999998</v>
      </c>
      <c r="I398" s="61"/>
      <c r="J398" s="61"/>
      <c r="K398" s="61"/>
      <c r="L398" s="61"/>
      <c r="M398" s="61"/>
      <c r="N398" s="61"/>
      <c r="O398" s="61"/>
    </row>
    <row r="399" spans="1:15" x14ac:dyDescent="0.3">
      <c r="A399" s="61"/>
      <c r="B399" s="86">
        <v>394</v>
      </c>
      <c r="C399" s="88" t="s">
        <v>268</v>
      </c>
      <c r="D399" s="73">
        <f>VLOOKUP(B399,'Data 2'!$A$4:$S$513,$O$2+2)</f>
        <v>2.5</v>
      </c>
      <c r="E399" s="74">
        <f t="shared" si="24"/>
        <v>2.5039400000000001</v>
      </c>
      <c r="F399" s="73">
        <f t="shared" si="25"/>
        <v>356</v>
      </c>
      <c r="G399" s="87" t="str">
        <f t="shared" si="26"/>
        <v>Oak Park</v>
      </c>
      <c r="H399" s="87">
        <f t="shared" si="27"/>
        <v>2.2999999999999998</v>
      </c>
      <c r="I399" s="61"/>
      <c r="J399" s="61"/>
      <c r="K399" s="61"/>
      <c r="L399" s="61"/>
      <c r="M399" s="61"/>
      <c r="N399" s="61"/>
      <c r="O399" s="61"/>
    </row>
    <row r="400" spans="1:15" x14ac:dyDescent="0.3">
      <c r="A400" s="61"/>
      <c r="B400" s="86">
        <v>395</v>
      </c>
      <c r="C400" s="88" t="s">
        <v>269</v>
      </c>
      <c r="D400" s="73">
        <f>VLOOKUP(B400,'Data 2'!$A$4:$S$513,$O$2+2)</f>
        <v>2.5</v>
      </c>
      <c r="E400" s="74">
        <f t="shared" si="24"/>
        <v>2.5039500000000001</v>
      </c>
      <c r="F400" s="73">
        <f t="shared" si="25"/>
        <v>355</v>
      </c>
      <c r="G400" s="87" t="str">
        <f t="shared" si="26"/>
        <v>Mulgrave</v>
      </c>
      <c r="H400" s="87">
        <f t="shared" si="27"/>
        <v>2.2999999999999998</v>
      </c>
      <c r="I400" s="61"/>
      <c r="J400" s="61"/>
      <c r="K400" s="61"/>
      <c r="L400" s="61"/>
      <c r="M400" s="61"/>
      <c r="N400" s="61"/>
      <c r="O400" s="61"/>
    </row>
    <row r="401" spans="1:15" x14ac:dyDescent="0.3">
      <c r="A401" s="61"/>
      <c r="B401" s="86">
        <v>396</v>
      </c>
      <c r="C401" s="88" t="s">
        <v>601</v>
      </c>
      <c r="D401" s="73">
        <f>VLOOKUP(B401,'Data 2'!$A$4:$S$513,$O$2+2)</f>
        <v>13.2</v>
      </c>
      <c r="E401" s="74">
        <f t="shared" si="24"/>
        <v>13.203959999999999</v>
      </c>
      <c r="F401" s="73">
        <f t="shared" si="25"/>
        <v>7</v>
      </c>
      <c r="G401" s="87" t="str">
        <f t="shared" si="26"/>
        <v>Kew - South</v>
      </c>
      <c r="H401" s="87">
        <f t="shared" si="27"/>
        <v>2.2999999999999998</v>
      </c>
      <c r="I401" s="61"/>
      <c r="J401" s="61"/>
      <c r="K401" s="61"/>
      <c r="L401" s="61"/>
      <c r="M401" s="61"/>
      <c r="N401" s="61"/>
      <c r="O401" s="61"/>
    </row>
    <row r="402" spans="1:15" x14ac:dyDescent="0.3">
      <c r="A402" s="61"/>
      <c r="B402" s="86">
        <v>397</v>
      </c>
      <c r="C402" s="88" t="s">
        <v>602</v>
      </c>
      <c r="D402" s="73">
        <f>VLOOKUP(B402,'Data 2'!$A$4:$S$513,$O$2+2)</f>
        <v>9.8000000000000007</v>
      </c>
      <c r="E402" s="74">
        <f t="shared" si="24"/>
        <v>9.8039700000000014</v>
      </c>
      <c r="F402" s="73">
        <f t="shared" si="25"/>
        <v>16</v>
      </c>
      <c r="G402" s="87" t="str">
        <f t="shared" si="26"/>
        <v>Hurstbridge</v>
      </c>
      <c r="H402" s="87">
        <f t="shared" si="27"/>
        <v>2.2999999999999998</v>
      </c>
      <c r="I402" s="61"/>
      <c r="J402" s="61"/>
      <c r="K402" s="61"/>
      <c r="L402" s="61"/>
      <c r="M402" s="61"/>
      <c r="N402" s="61"/>
      <c r="O402" s="61"/>
    </row>
    <row r="403" spans="1:15" x14ac:dyDescent="0.3">
      <c r="A403" s="61"/>
      <c r="B403" s="86">
        <v>398</v>
      </c>
      <c r="C403" s="88" t="s">
        <v>408</v>
      </c>
      <c r="D403" s="73">
        <f>VLOOKUP(B403,'Data 2'!$A$4:$S$513,$O$2+2)</f>
        <v>2</v>
      </c>
      <c r="E403" s="74">
        <f t="shared" si="24"/>
        <v>2.0039799999999999</v>
      </c>
      <c r="F403" s="73">
        <f t="shared" si="25"/>
        <v>425</v>
      </c>
      <c r="G403" s="87" t="str">
        <f t="shared" si="26"/>
        <v>Eynesbury - Exford</v>
      </c>
      <c r="H403" s="87">
        <f t="shared" si="27"/>
        <v>2.2999999999999998</v>
      </c>
      <c r="I403" s="61"/>
      <c r="J403" s="61"/>
      <c r="K403" s="61"/>
      <c r="L403" s="61"/>
      <c r="M403" s="61"/>
      <c r="N403" s="61"/>
      <c r="O403" s="61"/>
    </row>
    <row r="404" spans="1:15" x14ac:dyDescent="0.3">
      <c r="A404" s="61"/>
      <c r="B404" s="86">
        <v>399</v>
      </c>
      <c r="C404" s="88" t="s">
        <v>409</v>
      </c>
      <c r="D404" s="73">
        <f>VLOOKUP(B404,'Data 2'!$A$4:$S$513,$O$2+2)</f>
        <v>2.7</v>
      </c>
      <c r="E404" s="74">
        <f t="shared" si="24"/>
        <v>2.7039900000000001</v>
      </c>
      <c r="F404" s="73">
        <f t="shared" si="25"/>
        <v>335</v>
      </c>
      <c r="G404" s="87" t="str">
        <f t="shared" si="26"/>
        <v>Daylesford</v>
      </c>
      <c r="H404" s="87">
        <f t="shared" si="27"/>
        <v>2.2999999999999998</v>
      </c>
      <c r="I404" s="61"/>
      <c r="J404" s="61"/>
      <c r="K404" s="61"/>
      <c r="L404" s="61"/>
      <c r="M404" s="61"/>
      <c r="N404" s="61"/>
      <c r="O404" s="61"/>
    </row>
    <row r="405" spans="1:15" x14ac:dyDescent="0.3">
      <c r="A405" s="61"/>
      <c r="B405" s="86">
        <v>400</v>
      </c>
      <c r="C405" s="88" t="s">
        <v>410</v>
      </c>
      <c r="D405" s="73">
        <f>VLOOKUP(B405,'Data 2'!$A$4:$S$513,$O$2+2)</f>
        <v>5.2</v>
      </c>
      <c r="E405" s="74">
        <f t="shared" si="24"/>
        <v>5.2039999999999997</v>
      </c>
      <c r="F405" s="73">
        <f t="shared" si="25"/>
        <v>110</v>
      </c>
      <c r="G405" s="87" t="str">
        <f t="shared" si="26"/>
        <v>Camberwell</v>
      </c>
      <c r="H405" s="87">
        <f t="shared" si="27"/>
        <v>2.2999999999999998</v>
      </c>
      <c r="I405" s="61"/>
      <c r="J405" s="61"/>
      <c r="K405" s="61"/>
      <c r="L405" s="61"/>
      <c r="M405" s="61"/>
      <c r="N405" s="61"/>
      <c r="O405" s="61"/>
    </row>
    <row r="406" spans="1:15" x14ac:dyDescent="0.3">
      <c r="A406" s="61"/>
      <c r="B406" s="86">
        <v>401</v>
      </c>
      <c r="C406" s="88" t="s">
        <v>270</v>
      </c>
      <c r="D406" s="73">
        <f>VLOOKUP(B406,'Data 2'!$A$4:$S$513,$O$2+2)</f>
        <v>1.8</v>
      </c>
      <c r="E406" s="74">
        <f t="shared" si="24"/>
        <v>1.8040100000000001</v>
      </c>
      <c r="F406" s="73">
        <f t="shared" si="25"/>
        <v>446</v>
      </c>
      <c r="G406" s="87" t="str">
        <f t="shared" si="26"/>
        <v>Bannockburn</v>
      </c>
      <c r="H406" s="87">
        <f t="shared" si="27"/>
        <v>2.2999999999999998</v>
      </c>
      <c r="I406" s="61"/>
      <c r="J406" s="61"/>
      <c r="K406" s="61"/>
      <c r="L406" s="61"/>
      <c r="M406" s="61"/>
      <c r="N406" s="61"/>
      <c r="O406" s="61"/>
    </row>
    <row r="407" spans="1:15" x14ac:dyDescent="0.3">
      <c r="A407" s="61"/>
      <c r="B407" s="86">
        <v>402</v>
      </c>
      <c r="C407" s="88" t="s">
        <v>271</v>
      </c>
      <c r="D407" s="73">
        <f>VLOOKUP(B407,'Data 2'!$A$4:$S$513,$O$2+2)</f>
        <v>2.9</v>
      </c>
      <c r="E407" s="74">
        <f t="shared" si="24"/>
        <v>2.90402</v>
      </c>
      <c r="F407" s="73">
        <f t="shared" si="25"/>
        <v>304</v>
      </c>
      <c r="G407" s="87" t="str">
        <f t="shared" si="26"/>
        <v>Albert Park</v>
      </c>
      <c r="H407" s="87">
        <f t="shared" si="27"/>
        <v>2.2999999999999998</v>
      </c>
      <c r="I407" s="61"/>
      <c r="J407" s="61"/>
      <c r="K407" s="61"/>
      <c r="L407" s="61"/>
      <c r="M407" s="61"/>
      <c r="N407" s="61"/>
      <c r="O407" s="61"/>
    </row>
    <row r="408" spans="1:15" x14ac:dyDescent="0.3">
      <c r="A408" s="61"/>
      <c r="B408" s="86">
        <v>403</v>
      </c>
      <c r="C408" s="88" t="s">
        <v>272</v>
      </c>
      <c r="D408" s="73">
        <f>VLOOKUP(B408,'Data 2'!$A$4:$S$513,$O$2+2)</f>
        <v>4.7</v>
      </c>
      <c r="E408" s="74">
        <f t="shared" si="24"/>
        <v>4.7040300000000004</v>
      </c>
      <c r="F408" s="73">
        <f t="shared" si="25"/>
        <v>139</v>
      </c>
      <c r="G408" s="87" t="str">
        <f t="shared" si="26"/>
        <v>Warrnambool - South</v>
      </c>
      <c r="H408" s="87">
        <f t="shared" si="27"/>
        <v>2.2000000000000002</v>
      </c>
      <c r="I408" s="61"/>
      <c r="J408" s="61"/>
      <c r="K408" s="61"/>
      <c r="L408" s="61"/>
      <c r="M408" s="61"/>
      <c r="N408" s="61"/>
      <c r="O408" s="61"/>
    </row>
    <row r="409" spans="1:15" x14ac:dyDescent="0.3">
      <c r="A409" s="61"/>
      <c r="B409" s="86">
        <v>404</v>
      </c>
      <c r="C409" s="88" t="s">
        <v>603</v>
      </c>
      <c r="D409" s="73">
        <f>VLOOKUP(B409,'Data 2'!$A$4:$S$513,$O$2+2)</f>
        <v>8</v>
      </c>
      <c r="E409" s="74">
        <f t="shared" si="24"/>
        <v>8.0040399999999998</v>
      </c>
      <c r="F409" s="73">
        <f t="shared" si="25"/>
        <v>29</v>
      </c>
      <c r="G409" s="87" t="str">
        <f t="shared" si="26"/>
        <v>Vermont South</v>
      </c>
      <c r="H409" s="87">
        <f t="shared" si="27"/>
        <v>2.2000000000000002</v>
      </c>
      <c r="I409" s="61"/>
      <c r="J409" s="61"/>
      <c r="K409" s="61"/>
      <c r="L409" s="61"/>
      <c r="M409" s="61"/>
      <c r="N409" s="61"/>
      <c r="O409" s="61"/>
    </row>
    <row r="410" spans="1:15" x14ac:dyDescent="0.3">
      <c r="A410" s="61"/>
      <c r="B410" s="86">
        <v>405</v>
      </c>
      <c r="C410" s="88" t="s">
        <v>273</v>
      </c>
      <c r="D410" s="73">
        <f>VLOOKUP(B410,'Data 2'!$A$4:$S$513,$O$2+2)</f>
        <v>3</v>
      </c>
      <c r="E410" s="74">
        <f t="shared" si="24"/>
        <v>3.0040499999999999</v>
      </c>
      <c r="F410" s="73">
        <f t="shared" si="25"/>
        <v>290</v>
      </c>
      <c r="G410" s="87" t="str">
        <f t="shared" si="26"/>
        <v>Toorak</v>
      </c>
      <c r="H410" s="87">
        <f t="shared" si="27"/>
        <v>2.2000000000000002</v>
      </c>
      <c r="I410" s="61"/>
      <c r="J410" s="61"/>
      <c r="K410" s="61"/>
      <c r="L410" s="61"/>
      <c r="M410" s="61"/>
      <c r="N410" s="61"/>
      <c r="O410" s="61"/>
    </row>
    <row r="411" spans="1:15" x14ac:dyDescent="0.3">
      <c r="A411" s="61"/>
      <c r="B411" s="86">
        <v>406</v>
      </c>
      <c r="C411" s="88" t="s">
        <v>411</v>
      </c>
      <c r="D411" s="73">
        <f>VLOOKUP(B411,'Data 2'!$A$4:$S$513,$O$2+2)</f>
        <v>7.5</v>
      </c>
      <c r="E411" s="74">
        <f t="shared" si="24"/>
        <v>7.50406</v>
      </c>
      <c r="F411" s="73">
        <f t="shared" si="25"/>
        <v>37</v>
      </c>
      <c r="G411" s="87" t="str">
        <f t="shared" si="26"/>
        <v>Smythes Creek</v>
      </c>
      <c r="H411" s="87">
        <f t="shared" si="27"/>
        <v>2.2000000000000002</v>
      </c>
      <c r="I411" s="61"/>
      <c r="J411" s="61"/>
      <c r="K411" s="61"/>
      <c r="L411" s="61"/>
      <c r="M411" s="61"/>
      <c r="N411" s="61"/>
      <c r="O411" s="61"/>
    </row>
    <row r="412" spans="1:15" x14ac:dyDescent="0.3">
      <c r="A412" s="61"/>
      <c r="B412" s="86">
        <v>407</v>
      </c>
      <c r="C412" s="88" t="s">
        <v>604</v>
      </c>
      <c r="D412" s="73">
        <f>VLOOKUP(B412,'Data 2'!$A$4:$S$513,$O$2+2)</f>
        <v>1.3</v>
      </c>
      <c r="E412" s="74">
        <f t="shared" si="24"/>
        <v>1.3040700000000001</v>
      </c>
      <c r="F412" s="73">
        <f t="shared" si="25"/>
        <v>482</v>
      </c>
      <c r="G412" s="87" t="str">
        <f t="shared" si="26"/>
        <v>Leongatha</v>
      </c>
      <c r="H412" s="87">
        <f t="shared" si="27"/>
        <v>2.2000000000000002</v>
      </c>
      <c r="I412" s="61"/>
      <c r="J412" s="61"/>
      <c r="K412" s="61"/>
      <c r="L412" s="61"/>
      <c r="M412" s="61"/>
      <c r="N412" s="61"/>
      <c r="O412" s="61"/>
    </row>
    <row r="413" spans="1:15" x14ac:dyDescent="0.3">
      <c r="A413" s="61"/>
      <c r="B413" s="86">
        <v>408</v>
      </c>
      <c r="C413" s="88" t="s">
        <v>412</v>
      </c>
      <c r="D413" s="73">
        <f>VLOOKUP(B413,'Data 2'!$A$4:$S$513,$O$2+2)</f>
        <v>1.8</v>
      </c>
      <c r="E413" s="74">
        <f t="shared" si="24"/>
        <v>1.8040800000000001</v>
      </c>
      <c r="F413" s="73">
        <f t="shared" si="25"/>
        <v>445</v>
      </c>
      <c r="G413" s="87" t="str">
        <f t="shared" si="26"/>
        <v>Langwarrin</v>
      </c>
      <c r="H413" s="87">
        <f t="shared" si="27"/>
        <v>2.2000000000000002</v>
      </c>
      <c r="I413" s="61"/>
      <c r="J413" s="61"/>
      <c r="K413" s="61"/>
      <c r="L413" s="61"/>
      <c r="M413" s="61"/>
      <c r="N413" s="61"/>
      <c r="O413" s="61"/>
    </row>
    <row r="414" spans="1:15" x14ac:dyDescent="0.3">
      <c r="A414" s="61"/>
      <c r="B414" s="86">
        <v>409</v>
      </c>
      <c r="C414" s="88" t="s">
        <v>605</v>
      </c>
      <c r="D414" s="73">
        <f>VLOOKUP(B414,'Data 2'!$A$4:$S$513,$O$2+2)</f>
        <v>3.3</v>
      </c>
      <c r="E414" s="74">
        <f t="shared" si="24"/>
        <v>3.30409</v>
      </c>
      <c r="F414" s="73">
        <f t="shared" si="25"/>
        <v>254</v>
      </c>
      <c r="G414" s="87" t="str">
        <f t="shared" si="26"/>
        <v>Keilor</v>
      </c>
      <c r="H414" s="87">
        <f t="shared" si="27"/>
        <v>2.2000000000000002</v>
      </c>
      <c r="I414" s="61"/>
      <c r="J414" s="61"/>
      <c r="K414" s="61"/>
      <c r="L414" s="61"/>
      <c r="M414" s="61"/>
      <c r="N414" s="61"/>
      <c r="O414" s="61"/>
    </row>
    <row r="415" spans="1:15" x14ac:dyDescent="0.3">
      <c r="A415" s="61"/>
      <c r="B415" s="86">
        <v>410</v>
      </c>
      <c r="C415" s="88" t="s">
        <v>606</v>
      </c>
      <c r="D415" s="73">
        <f>VLOOKUP(B415,'Data 2'!$A$4:$S$513,$O$2+2)</f>
        <v>1.2</v>
      </c>
      <c r="E415" s="74">
        <f t="shared" si="24"/>
        <v>1.2040999999999999</v>
      </c>
      <c r="F415" s="73">
        <f t="shared" si="25"/>
        <v>492</v>
      </c>
      <c r="G415" s="87" t="str">
        <f t="shared" si="26"/>
        <v>Eltham</v>
      </c>
      <c r="H415" s="87">
        <f t="shared" si="27"/>
        <v>2.2000000000000002</v>
      </c>
      <c r="I415" s="61"/>
      <c r="J415" s="61"/>
      <c r="K415" s="61"/>
      <c r="L415" s="61"/>
      <c r="M415" s="61"/>
      <c r="N415" s="61"/>
      <c r="O415" s="61"/>
    </row>
    <row r="416" spans="1:15" x14ac:dyDescent="0.3">
      <c r="A416" s="61"/>
      <c r="B416" s="86">
        <v>411</v>
      </c>
      <c r="C416" s="88" t="s">
        <v>607</v>
      </c>
      <c r="D416" s="73">
        <f>VLOOKUP(B416,'Data 2'!$A$4:$S$513,$O$2+2)</f>
        <v>1.4</v>
      </c>
      <c r="E416" s="74">
        <f t="shared" si="24"/>
        <v>1.40411</v>
      </c>
      <c r="F416" s="73">
        <f t="shared" si="25"/>
        <v>475</v>
      </c>
      <c r="G416" s="87" t="str">
        <f t="shared" si="26"/>
        <v>Elsternwick</v>
      </c>
      <c r="H416" s="87">
        <f t="shared" si="27"/>
        <v>2.2000000000000002</v>
      </c>
      <c r="I416" s="61"/>
      <c r="J416" s="61"/>
      <c r="K416" s="61"/>
      <c r="L416" s="61"/>
      <c r="M416" s="61"/>
      <c r="N416" s="61"/>
      <c r="O416" s="61"/>
    </row>
    <row r="417" spans="1:15" x14ac:dyDescent="0.3">
      <c r="A417" s="61"/>
      <c r="B417" s="86">
        <v>412</v>
      </c>
      <c r="C417" s="88" t="s">
        <v>274</v>
      </c>
      <c r="D417" s="73">
        <f>VLOOKUP(B417,'Data 2'!$A$4:$S$513,$O$2+2)</f>
        <v>2.1</v>
      </c>
      <c r="E417" s="74">
        <f t="shared" si="24"/>
        <v>2.10412</v>
      </c>
      <c r="F417" s="73">
        <f t="shared" si="25"/>
        <v>418</v>
      </c>
      <c r="G417" s="87" t="str">
        <f t="shared" si="26"/>
        <v>Corangamite - North</v>
      </c>
      <c r="H417" s="87">
        <f t="shared" si="27"/>
        <v>2.2000000000000002</v>
      </c>
      <c r="I417" s="61"/>
      <c r="J417" s="61"/>
      <c r="K417" s="61"/>
      <c r="L417" s="61"/>
      <c r="M417" s="61"/>
      <c r="N417" s="61"/>
      <c r="O417" s="61"/>
    </row>
    <row r="418" spans="1:15" x14ac:dyDescent="0.3">
      <c r="A418" s="61"/>
      <c r="B418" s="86">
        <v>413</v>
      </c>
      <c r="C418" s="88" t="s">
        <v>413</v>
      </c>
      <c r="D418" s="73">
        <f>VLOOKUP(B418,'Data 2'!$A$4:$S$513,$O$2+2)</f>
        <v>2.2000000000000002</v>
      </c>
      <c r="E418" s="74">
        <f t="shared" si="24"/>
        <v>2.2041300000000001</v>
      </c>
      <c r="F418" s="73">
        <f t="shared" si="25"/>
        <v>406</v>
      </c>
      <c r="G418" s="87" t="str">
        <f t="shared" si="26"/>
        <v>Castlemaine Surrounds</v>
      </c>
      <c r="H418" s="87">
        <f t="shared" si="27"/>
        <v>2.2000000000000002</v>
      </c>
      <c r="I418" s="61"/>
      <c r="J418" s="61"/>
      <c r="K418" s="61"/>
      <c r="L418" s="61"/>
      <c r="M418" s="61"/>
      <c r="N418" s="61"/>
      <c r="O418" s="61"/>
    </row>
    <row r="419" spans="1:15" x14ac:dyDescent="0.3">
      <c r="A419" s="61"/>
      <c r="B419" s="86">
        <v>414</v>
      </c>
      <c r="C419" s="88" t="s">
        <v>275</v>
      </c>
      <c r="D419" s="73">
        <f>VLOOKUP(B419,'Data 2'!$A$4:$S$513,$O$2+2)</f>
        <v>2.7</v>
      </c>
      <c r="E419" s="74">
        <f t="shared" si="24"/>
        <v>2.7041400000000002</v>
      </c>
      <c r="F419" s="73">
        <f t="shared" si="25"/>
        <v>334</v>
      </c>
      <c r="G419" s="87" t="str">
        <f t="shared" si="26"/>
        <v>Benalla Surrounds</v>
      </c>
      <c r="H419" s="87">
        <f t="shared" si="27"/>
        <v>2.2000000000000002</v>
      </c>
      <c r="I419" s="61"/>
      <c r="J419" s="61"/>
      <c r="K419" s="61"/>
      <c r="L419" s="61"/>
      <c r="M419" s="61"/>
      <c r="N419" s="61"/>
      <c r="O419" s="61"/>
    </row>
    <row r="420" spans="1:15" x14ac:dyDescent="0.3">
      <c r="A420" s="61"/>
      <c r="B420" s="86">
        <v>415</v>
      </c>
      <c r="C420" s="88" t="s">
        <v>276</v>
      </c>
      <c r="D420" s="73">
        <f>VLOOKUP(B420,'Data 2'!$A$4:$S$513,$O$2+2)</f>
        <v>5.4</v>
      </c>
      <c r="E420" s="74">
        <f t="shared" si="24"/>
        <v>5.4041500000000005</v>
      </c>
      <c r="F420" s="73">
        <f t="shared" si="25"/>
        <v>99</v>
      </c>
      <c r="G420" s="87" t="str">
        <f t="shared" si="26"/>
        <v>Yarraville</v>
      </c>
      <c r="H420" s="87">
        <f t="shared" si="27"/>
        <v>2.1</v>
      </c>
      <c r="I420" s="61"/>
      <c r="J420" s="61"/>
      <c r="K420" s="61"/>
      <c r="L420" s="61"/>
      <c r="M420" s="61"/>
      <c r="N420" s="61"/>
      <c r="O420" s="61"/>
    </row>
    <row r="421" spans="1:15" x14ac:dyDescent="0.3">
      <c r="A421" s="61"/>
      <c r="B421" s="86">
        <v>416</v>
      </c>
      <c r="C421" s="88" t="s">
        <v>608</v>
      </c>
      <c r="D421" s="73">
        <f>VLOOKUP(B421,'Data 2'!$A$4:$S$513,$O$2+2)</f>
        <v>3</v>
      </c>
      <c r="E421" s="74">
        <f t="shared" si="24"/>
        <v>3.0041600000000002</v>
      </c>
      <c r="F421" s="73">
        <f t="shared" si="25"/>
        <v>289</v>
      </c>
      <c r="G421" s="87" t="str">
        <f t="shared" si="26"/>
        <v>Taylors Lakes</v>
      </c>
      <c r="H421" s="87">
        <f t="shared" si="27"/>
        <v>2.1</v>
      </c>
      <c r="I421" s="61"/>
      <c r="J421" s="61"/>
      <c r="K421" s="61"/>
      <c r="L421" s="61"/>
      <c r="M421" s="61"/>
      <c r="N421" s="61"/>
      <c r="O421" s="61"/>
    </row>
    <row r="422" spans="1:15" x14ac:dyDescent="0.3">
      <c r="A422" s="61"/>
      <c r="B422" s="86">
        <v>417</v>
      </c>
      <c r="C422" s="88" t="s">
        <v>609</v>
      </c>
      <c r="D422" s="73">
        <f>VLOOKUP(B422,'Data 2'!$A$4:$S$513,$O$2+2)</f>
        <v>4.0999999999999996</v>
      </c>
      <c r="E422" s="74">
        <f t="shared" si="24"/>
        <v>4.1041699999999999</v>
      </c>
      <c r="F422" s="73">
        <f t="shared" si="25"/>
        <v>184</v>
      </c>
      <c r="G422" s="87" t="str">
        <f t="shared" si="26"/>
        <v>South Yarra - West</v>
      </c>
      <c r="H422" s="87">
        <f t="shared" si="27"/>
        <v>2.1</v>
      </c>
      <c r="I422" s="61"/>
      <c r="J422" s="61"/>
      <c r="K422" s="61"/>
      <c r="L422" s="61"/>
      <c r="M422" s="61"/>
      <c r="N422" s="61"/>
      <c r="O422" s="61"/>
    </row>
    <row r="423" spans="1:15" x14ac:dyDescent="0.3">
      <c r="A423" s="61"/>
      <c r="B423" s="86">
        <v>418</v>
      </c>
      <c r="C423" s="88" t="s">
        <v>610</v>
      </c>
      <c r="D423" s="73">
        <f>VLOOKUP(B423,'Data 2'!$A$4:$S$513,$O$2+2)</f>
        <v>1.9</v>
      </c>
      <c r="E423" s="74">
        <f t="shared" si="24"/>
        <v>1.90418</v>
      </c>
      <c r="F423" s="73">
        <f t="shared" si="25"/>
        <v>434</v>
      </c>
      <c r="G423" s="87" t="str">
        <f t="shared" si="26"/>
        <v>Skye - Sandhurst</v>
      </c>
      <c r="H423" s="87">
        <f t="shared" si="27"/>
        <v>2.1</v>
      </c>
      <c r="I423" s="61"/>
      <c r="J423" s="61"/>
      <c r="K423" s="61"/>
      <c r="L423" s="61"/>
      <c r="M423" s="61"/>
      <c r="N423" s="61"/>
      <c r="O423" s="61"/>
    </row>
    <row r="424" spans="1:15" x14ac:dyDescent="0.3">
      <c r="A424" s="61"/>
      <c r="B424" s="86">
        <v>419</v>
      </c>
      <c r="C424" s="88" t="s">
        <v>611</v>
      </c>
      <c r="D424" s="73">
        <f>VLOOKUP(B424,'Data 2'!$A$4:$S$513,$O$2+2)</f>
        <v>4.5</v>
      </c>
      <c r="E424" s="74">
        <f t="shared" si="24"/>
        <v>4.5041900000000004</v>
      </c>
      <c r="F424" s="73">
        <f t="shared" si="25"/>
        <v>155</v>
      </c>
      <c r="G424" s="87" t="str">
        <f t="shared" si="26"/>
        <v>Romsey</v>
      </c>
      <c r="H424" s="87">
        <f t="shared" si="27"/>
        <v>2.1</v>
      </c>
      <c r="I424" s="61"/>
      <c r="J424" s="61"/>
      <c r="K424" s="61"/>
      <c r="L424" s="61"/>
      <c r="M424" s="61"/>
      <c r="N424" s="61"/>
      <c r="O424" s="61"/>
    </row>
    <row r="425" spans="1:15" x14ac:dyDescent="0.3">
      <c r="A425" s="61"/>
      <c r="B425" s="86">
        <v>420</v>
      </c>
      <c r="C425" s="88" t="s">
        <v>277</v>
      </c>
      <c r="D425" s="73">
        <f>VLOOKUP(B425,'Data 2'!$A$4:$S$513,$O$2+2)</f>
        <v>2.1</v>
      </c>
      <c r="E425" s="74">
        <f t="shared" si="24"/>
        <v>2.1042000000000001</v>
      </c>
      <c r="F425" s="73">
        <f t="shared" si="25"/>
        <v>417</v>
      </c>
      <c r="G425" s="87" t="str">
        <f t="shared" si="26"/>
        <v>Point Cook - South</v>
      </c>
      <c r="H425" s="87">
        <f t="shared" si="27"/>
        <v>2.1</v>
      </c>
      <c r="I425" s="61"/>
      <c r="J425" s="61"/>
      <c r="K425" s="61"/>
      <c r="L425" s="61"/>
      <c r="M425" s="61"/>
      <c r="N425" s="61"/>
      <c r="O425" s="61"/>
    </row>
    <row r="426" spans="1:15" x14ac:dyDescent="0.3">
      <c r="A426" s="61"/>
      <c r="B426" s="86">
        <v>421</v>
      </c>
      <c r="C426" s="88" t="s">
        <v>612</v>
      </c>
      <c r="D426" s="73">
        <f>VLOOKUP(B426,'Data 2'!$A$4:$S$513,$O$2+2)</f>
        <v>1.8</v>
      </c>
      <c r="E426" s="74">
        <f t="shared" si="24"/>
        <v>1.8042100000000001</v>
      </c>
      <c r="F426" s="73">
        <f t="shared" si="25"/>
        <v>444</v>
      </c>
      <c r="G426" s="87" t="str">
        <f t="shared" si="26"/>
        <v>Mount Baw Baw Region</v>
      </c>
      <c r="H426" s="87">
        <f t="shared" si="27"/>
        <v>2.1</v>
      </c>
      <c r="I426" s="61"/>
      <c r="J426" s="61"/>
      <c r="K426" s="61"/>
      <c r="L426" s="61"/>
      <c r="M426" s="61"/>
      <c r="N426" s="61"/>
      <c r="O426" s="61"/>
    </row>
    <row r="427" spans="1:15" x14ac:dyDescent="0.3">
      <c r="A427" s="61"/>
      <c r="B427" s="86">
        <v>422</v>
      </c>
      <c r="C427" s="88" t="s">
        <v>613</v>
      </c>
      <c r="D427" s="73">
        <f>VLOOKUP(B427,'Data 2'!$A$4:$S$513,$O$2+2)</f>
        <v>2.6</v>
      </c>
      <c r="E427" s="74">
        <f t="shared" si="24"/>
        <v>2.6042200000000002</v>
      </c>
      <c r="F427" s="73">
        <f t="shared" si="25"/>
        <v>343</v>
      </c>
      <c r="G427" s="87" t="str">
        <f t="shared" si="26"/>
        <v>Ivanhoe</v>
      </c>
      <c r="H427" s="87">
        <f t="shared" si="27"/>
        <v>2.1</v>
      </c>
      <c r="I427" s="61"/>
      <c r="J427" s="61"/>
      <c r="K427" s="61"/>
      <c r="L427" s="61"/>
      <c r="M427" s="61"/>
      <c r="N427" s="61"/>
      <c r="O427" s="61"/>
    </row>
    <row r="428" spans="1:15" x14ac:dyDescent="0.3">
      <c r="A428" s="61"/>
      <c r="B428" s="86">
        <v>423</v>
      </c>
      <c r="C428" s="88" t="s">
        <v>414</v>
      </c>
      <c r="D428" s="73">
        <f>VLOOKUP(B428,'Data 2'!$A$4:$S$513,$O$2+2)</f>
        <v>1.3</v>
      </c>
      <c r="E428" s="74">
        <f t="shared" si="24"/>
        <v>1.30423</v>
      </c>
      <c r="F428" s="73">
        <f t="shared" si="25"/>
        <v>481</v>
      </c>
      <c r="G428" s="87" t="str">
        <f t="shared" si="26"/>
        <v>Glenelg (Vic.)</v>
      </c>
      <c r="H428" s="87">
        <f t="shared" si="27"/>
        <v>2.1</v>
      </c>
      <c r="I428" s="61"/>
      <c r="J428" s="61"/>
      <c r="K428" s="61"/>
      <c r="L428" s="61"/>
      <c r="M428" s="61"/>
      <c r="N428" s="61"/>
      <c r="O428" s="61"/>
    </row>
    <row r="429" spans="1:15" x14ac:dyDescent="0.3">
      <c r="A429" s="61"/>
      <c r="B429" s="86">
        <v>424</v>
      </c>
      <c r="C429" s="88" t="s">
        <v>278</v>
      </c>
      <c r="D429" s="73">
        <f>VLOOKUP(B429,'Data 2'!$A$4:$S$513,$O$2+2)</f>
        <v>4.7</v>
      </c>
      <c r="E429" s="74">
        <f t="shared" si="24"/>
        <v>4.7042400000000004</v>
      </c>
      <c r="F429" s="73">
        <f t="shared" si="25"/>
        <v>138</v>
      </c>
      <c r="G429" s="87" t="str">
        <f t="shared" si="26"/>
        <v>Charlemont</v>
      </c>
      <c r="H429" s="87">
        <f t="shared" si="27"/>
        <v>2.1</v>
      </c>
      <c r="I429" s="61"/>
      <c r="J429" s="61"/>
      <c r="K429" s="61"/>
      <c r="L429" s="61"/>
      <c r="M429" s="61"/>
      <c r="N429" s="61"/>
      <c r="O429" s="61"/>
    </row>
    <row r="430" spans="1:15" x14ac:dyDescent="0.3">
      <c r="A430" s="61"/>
      <c r="B430" s="86">
        <v>425</v>
      </c>
      <c r="C430" s="88" t="s">
        <v>279</v>
      </c>
      <c r="D430" s="73">
        <f>VLOOKUP(B430,'Data 2'!$A$4:$S$513,$O$2+2)</f>
        <v>4.5</v>
      </c>
      <c r="E430" s="74">
        <f t="shared" si="24"/>
        <v>4.5042499999999999</v>
      </c>
      <c r="F430" s="73">
        <f t="shared" si="25"/>
        <v>154</v>
      </c>
      <c r="G430" s="87" t="str">
        <f t="shared" si="26"/>
        <v>Rushworth</v>
      </c>
      <c r="H430" s="87">
        <f t="shared" si="27"/>
        <v>2</v>
      </c>
      <c r="I430" s="61"/>
      <c r="J430" s="61"/>
      <c r="K430" s="61"/>
      <c r="L430" s="61"/>
      <c r="M430" s="61"/>
      <c r="N430" s="61"/>
      <c r="O430" s="61"/>
    </row>
    <row r="431" spans="1:15" x14ac:dyDescent="0.3">
      <c r="A431" s="61"/>
      <c r="B431" s="86">
        <v>426</v>
      </c>
      <c r="C431" s="88" t="s">
        <v>280</v>
      </c>
      <c r="D431" s="73">
        <f>VLOOKUP(B431,'Data 2'!$A$4:$S$513,$O$2+2)</f>
        <v>8.1</v>
      </c>
      <c r="E431" s="74">
        <f t="shared" si="24"/>
        <v>8.10426</v>
      </c>
      <c r="F431" s="73">
        <f t="shared" si="25"/>
        <v>27</v>
      </c>
      <c r="G431" s="87" t="str">
        <f t="shared" si="26"/>
        <v>Riddells Creek</v>
      </c>
      <c r="H431" s="87">
        <f t="shared" si="27"/>
        <v>2</v>
      </c>
      <c r="I431" s="61"/>
      <c r="J431" s="61"/>
      <c r="K431" s="61"/>
      <c r="L431" s="61"/>
      <c r="M431" s="61"/>
      <c r="N431" s="61"/>
      <c r="O431" s="61"/>
    </row>
    <row r="432" spans="1:15" x14ac:dyDescent="0.3">
      <c r="A432" s="61"/>
      <c r="B432" s="86">
        <v>427</v>
      </c>
      <c r="C432" s="88" t="s">
        <v>281</v>
      </c>
      <c r="D432" s="73">
        <f>VLOOKUP(B432,'Data 2'!$A$4:$S$513,$O$2+2)</f>
        <v>8.1</v>
      </c>
      <c r="E432" s="74">
        <f t="shared" si="24"/>
        <v>8.1042699999999996</v>
      </c>
      <c r="F432" s="73">
        <f t="shared" si="25"/>
        <v>26</v>
      </c>
      <c r="G432" s="87" t="str">
        <f t="shared" si="26"/>
        <v>Malvern East</v>
      </c>
      <c r="H432" s="87">
        <f t="shared" si="27"/>
        <v>2</v>
      </c>
      <c r="I432" s="61"/>
      <c r="J432" s="61"/>
      <c r="K432" s="61"/>
      <c r="L432" s="61"/>
      <c r="M432" s="61"/>
      <c r="N432" s="61"/>
      <c r="O432" s="61"/>
    </row>
    <row r="433" spans="1:15" x14ac:dyDescent="0.3">
      <c r="A433" s="61"/>
      <c r="B433" s="86">
        <v>428</v>
      </c>
      <c r="C433" s="88" t="s">
        <v>415</v>
      </c>
      <c r="D433" s="73">
        <f>VLOOKUP(B433,'Data 2'!$A$4:$S$513,$O$2+2)</f>
        <v>4.0999999999999996</v>
      </c>
      <c r="E433" s="74">
        <f t="shared" si="24"/>
        <v>4.1042799999999993</v>
      </c>
      <c r="F433" s="73">
        <f t="shared" si="25"/>
        <v>183</v>
      </c>
      <c r="G433" s="87" t="str">
        <f t="shared" si="26"/>
        <v>Keilor East</v>
      </c>
      <c r="H433" s="87">
        <f t="shared" si="27"/>
        <v>2</v>
      </c>
      <c r="I433" s="61"/>
      <c r="J433" s="61"/>
      <c r="K433" s="61"/>
      <c r="L433" s="61"/>
      <c r="M433" s="61"/>
      <c r="N433" s="61"/>
      <c r="O433" s="61"/>
    </row>
    <row r="434" spans="1:15" x14ac:dyDescent="0.3">
      <c r="A434" s="61"/>
      <c r="B434" s="86">
        <v>429</v>
      </c>
      <c r="C434" s="88" t="s">
        <v>614</v>
      </c>
      <c r="D434" s="73">
        <f>VLOOKUP(B434,'Data 2'!$A$4:$S$513,$O$2+2)</f>
        <v>6.2</v>
      </c>
      <c r="E434" s="74">
        <f t="shared" si="24"/>
        <v>6.2042900000000003</v>
      </c>
      <c r="F434" s="73">
        <f t="shared" si="25"/>
        <v>68</v>
      </c>
      <c r="G434" s="87" t="str">
        <f t="shared" si="26"/>
        <v>Highton</v>
      </c>
      <c r="H434" s="87">
        <f t="shared" si="27"/>
        <v>2</v>
      </c>
      <c r="I434" s="61"/>
      <c r="J434" s="61"/>
      <c r="K434" s="61"/>
      <c r="L434" s="61"/>
      <c r="M434" s="61"/>
      <c r="N434" s="61"/>
      <c r="O434" s="61"/>
    </row>
    <row r="435" spans="1:15" x14ac:dyDescent="0.3">
      <c r="A435" s="61"/>
      <c r="B435" s="86">
        <v>430</v>
      </c>
      <c r="C435" s="88" t="s">
        <v>615</v>
      </c>
      <c r="D435" s="73">
        <f>VLOOKUP(B435,'Data 2'!$A$4:$S$513,$O$2+2)</f>
        <v>5</v>
      </c>
      <c r="E435" s="74">
        <f t="shared" si="24"/>
        <v>5.0042999999999997</v>
      </c>
      <c r="F435" s="73">
        <f t="shared" si="25"/>
        <v>121</v>
      </c>
      <c r="G435" s="87" t="str">
        <f t="shared" si="26"/>
        <v>Clyde North - North</v>
      </c>
      <c r="H435" s="87">
        <f t="shared" si="27"/>
        <v>2</v>
      </c>
      <c r="I435" s="61"/>
      <c r="J435" s="61"/>
      <c r="K435" s="61"/>
      <c r="L435" s="61"/>
      <c r="M435" s="61"/>
      <c r="N435" s="61"/>
      <c r="O435" s="61"/>
    </row>
    <row r="436" spans="1:15" x14ac:dyDescent="0.3">
      <c r="A436" s="61"/>
      <c r="B436" s="86">
        <v>431</v>
      </c>
      <c r="C436" s="88" t="s">
        <v>282</v>
      </c>
      <c r="D436" s="73">
        <f>VLOOKUP(B436,'Data 2'!$A$4:$S$513,$O$2+2)</f>
        <v>4.5999999999999996</v>
      </c>
      <c r="E436" s="74">
        <f t="shared" si="24"/>
        <v>4.6043099999999999</v>
      </c>
      <c r="F436" s="73">
        <f t="shared" si="25"/>
        <v>147</v>
      </c>
      <c r="G436" s="87" t="str">
        <f t="shared" si="26"/>
        <v>Aspendale Gardens - Waterways</v>
      </c>
      <c r="H436" s="87">
        <f t="shared" si="27"/>
        <v>2</v>
      </c>
      <c r="I436" s="61"/>
      <c r="J436" s="61"/>
      <c r="K436" s="61"/>
      <c r="L436" s="61"/>
      <c r="M436" s="61"/>
      <c r="N436" s="61"/>
      <c r="O436" s="61"/>
    </row>
    <row r="437" spans="1:15" x14ac:dyDescent="0.3">
      <c r="A437" s="61"/>
      <c r="B437" s="86">
        <v>432</v>
      </c>
      <c r="C437" s="88" t="s">
        <v>416</v>
      </c>
      <c r="D437" s="73">
        <f>VLOOKUP(B437,'Data 2'!$A$4:$S$513,$O$2+2)</f>
        <v>3.9</v>
      </c>
      <c r="E437" s="74">
        <f t="shared" si="24"/>
        <v>3.9043199999999998</v>
      </c>
      <c r="F437" s="73">
        <f t="shared" si="25"/>
        <v>205</v>
      </c>
      <c r="G437" s="87" t="str">
        <f t="shared" si="26"/>
        <v>Williamstown</v>
      </c>
      <c r="H437" s="87">
        <f t="shared" si="27"/>
        <v>1.9</v>
      </c>
      <c r="I437" s="61"/>
      <c r="J437" s="61"/>
      <c r="K437" s="61"/>
      <c r="L437" s="61"/>
      <c r="M437" s="61"/>
      <c r="N437" s="61"/>
      <c r="O437" s="61"/>
    </row>
    <row r="438" spans="1:15" x14ac:dyDescent="0.3">
      <c r="A438" s="61"/>
      <c r="B438" s="86">
        <v>433</v>
      </c>
      <c r="C438" s="88" t="s">
        <v>417</v>
      </c>
      <c r="D438" s="73">
        <f>VLOOKUP(B438,'Data 2'!$A$4:$S$513,$O$2+2)</f>
        <v>1</v>
      </c>
      <c r="E438" s="74">
        <f t="shared" si="24"/>
        <v>1.0043299999999999</v>
      </c>
      <c r="F438" s="73">
        <f t="shared" si="25"/>
        <v>503</v>
      </c>
      <c r="G438" s="87" t="str">
        <f t="shared" si="26"/>
        <v>Warrnambool - North</v>
      </c>
      <c r="H438" s="87">
        <f t="shared" si="27"/>
        <v>1.9</v>
      </c>
      <c r="I438" s="61"/>
      <c r="J438" s="61"/>
      <c r="K438" s="61"/>
      <c r="L438" s="61"/>
      <c r="M438" s="61"/>
      <c r="N438" s="61"/>
      <c r="O438" s="61"/>
    </row>
    <row r="439" spans="1:15" x14ac:dyDescent="0.3">
      <c r="A439" s="61"/>
      <c r="B439" s="86">
        <v>434</v>
      </c>
      <c r="C439" s="88" t="s">
        <v>283</v>
      </c>
      <c r="D439" s="73">
        <f>VLOOKUP(B439,'Data 2'!$A$4:$S$513,$O$2+2)</f>
        <v>1.4</v>
      </c>
      <c r="E439" s="74">
        <f t="shared" si="24"/>
        <v>1.4043399999999999</v>
      </c>
      <c r="F439" s="73">
        <f t="shared" si="25"/>
        <v>474</v>
      </c>
      <c r="G439" s="87" t="str">
        <f t="shared" si="26"/>
        <v>South Yarra - North</v>
      </c>
      <c r="H439" s="87">
        <f t="shared" si="27"/>
        <v>1.9</v>
      </c>
      <c r="I439" s="61"/>
      <c r="J439" s="61"/>
      <c r="K439" s="61"/>
      <c r="L439" s="61"/>
      <c r="M439" s="61"/>
      <c r="N439" s="61"/>
      <c r="O439" s="61"/>
    </row>
    <row r="440" spans="1:15" x14ac:dyDescent="0.3">
      <c r="A440" s="61"/>
      <c r="B440" s="86">
        <v>435</v>
      </c>
      <c r="C440" s="88" t="s">
        <v>284</v>
      </c>
      <c r="D440" s="73">
        <f>VLOOKUP(B440,'Data 2'!$A$4:$S$513,$O$2+2)</f>
        <v>3.6</v>
      </c>
      <c r="E440" s="74">
        <f t="shared" si="24"/>
        <v>3.6043500000000002</v>
      </c>
      <c r="F440" s="73">
        <f t="shared" si="25"/>
        <v>227</v>
      </c>
      <c r="G440" s="87" t="str">
        <f t="shared" si="26"/>
        <v>Panton Hill - St Andrews</v>
      </c>
      <c r="H440" s="87">
        <f t="shared" si="27"/>
        <v>1.9</v>
      </c>
      <c r="I440" s="61"/>
      <c r="J440" s="61"/>
      <c r="K440" s="61"/>
      <c r="L440" s="61"/>
      <c r="M440" s="61"/>
      <c r="N440" s="61"/>
      <c r="O440" s="61"/>
    </row>
    <row r="441" spans="1:15" x14ac:dyDescent="0.3">
      <c r="A441" s="61"/>
      <c r="B441" s="86">
        <v>436</v>
      </c>
      <c r="C441" s="88" t="s">
        <v>285</v>
      </c>
      <c r="D441" s="73">
        <f>VLOOKUP(B441,'Data 2'!$A$4:$S$513,$O$2+2)</f>
        <v>4</v>
      </c>
      <c r="E441" s="74">
        <f t="shared" si="24"/>
        <v>4.0043600000000001</v>
      </c>
      <c r="F441" s="73">
        <f t="shared" si="25"/>
        <v>193</v>
      </c>
      <c r="G441" s="87" t="str">
        <f t="shared" si="26"/>
        <v>Newport</v>
      </c>
      <c r="H441" s="87">
        <f t="shared" si="27"/>
        <v>1.9</v>
      </c>
      <c r="I441" s="61"/>
      <c r="J441" s="61"/>
      <c r="K441" s="61"/>
      <c r="L441" s="61"/>
      <c r="M441" s="61"/>
      <c r="N441" s="61"/>
      <c r="O441" s="61"/>
    </row>
    <row r="442" spans="1:15" x14ac:dyDescent="0.3">
      <c r="A442" s="61"/>
      <c r="B442" s="86">
        <v>437</v>
      </c>
      <c r="C442" s="88" t="s">
        <v>616</v>
      </c>
      <c r="D442" s="73">
        <f>VLOOKUP(B442,'Data 2'!$A$4:$S$513,$O$2+2)</f>
        <v>3.6</v>
      </c>
      <c r="E442" s="74">
        <f t="shared" si="24"/>
        <v>3.6043700000000003</v>
      </c>
      <c r="F442" s="73">
        <f t="shared" si="25"/>
        <v>226</v>
      </c>
      <c r="G442" s="87" t="str">
        <f t="shared" si="26"/>
        <v>Narre Warren North</v>
      </c>
      <c r="H442" s="87">
        <f t="shared" si="27"/>
        <v>1.9</v>
      </c>
      <c r="I442" s="61"/>
      <c r="J442" s="61"/>
      <c r="K442" s="61"/>
      <c r="L442" s="61"/>
      <c r="M442" s="61"/>
      <c r="N442" s="61"/>
      <c r="O442" s="61"/>
    </row>
    <row r="443" spans="1:15" x14ac:dyDescent="0.3">
      <c r="A443" s="61"/>
      <c r="B443" s="86">
        <v>438</v>
      </c>
      <c r="C443" s="88" t="s">
        <v>286</v>
      </c>
      <c r="D443" s="73">
        <f>VLOOKUP(B443,'Data 2'!$A$4:$S$513,$O$2+2)</f>
        <v>7</v>
      </c>
      <c r="E443" s="74">
        <f t="shared" si="24"/>
        <v>7.0043800000000003</v>
      </c>
      <c r="F443" s="73">
        <f t="shared" si="25"/>
        <v>49</v>
      </c>
      <c r="G443" s="87" t="str">
        <f t="shared" si="26"/>
        <v>Mornington - West</v>
      </c>
      <c r="H443" s="87">
        <f t="shared" si="27"/>
        <v>1.9</v>
      </c>
      <c r="I443" s="61"/>
      <c r="J443" s="61"/>
      <c r="K443" s="61"/>
      <c r="L443" s="61"/>
      <c r="M443" s="61"/>
      <c r="N443" s="61"/>
      <c r="O443" s="61"/>
    </row>
    <row r="444" spans="1:15" x14ac:dyDescent="0.3">
      <c r="A444" s="61"/>
      <c r="B444" s="86">
        <v>439</v>
      </c>
      <c r="C444" s="88" t="s">
        <v>287</v>
      </c>
      <c r="D444" s="73">
        <f>VLOOKUP(B444,'Data 2'!$A$4:$S$513,$O$2+2)</f>
        <v>6.7</v>
      </c>
      <c r="E444" s="74">
        <f t="shared" si="24"/>
        <v>6.7043900000000001</v>
      </c>
      <c r="F444" s="73">
        <f t="shared" si="25"/>
        <v>56</v>
      </c>
      <c r="G444" s="87" t="str">
        <f t="shared" si="26"/>
        <v>Glen Waverley - West</v>
      </c>
      <c r="H444" s="87">
        <f t="shared" si="27"/>
        <v>1.9</v>
      </c>
      <c r="I444" s="61"/>
      <c r="J444" s="61"/>
      <c r="K444" s="61"/>
      <c r="L444" s="61"/>
      <c r="M444" s="61"/>
      <c r="N444" s="61"/>
      <c r="O444" s="61"/>
    </row>
    <row r="445" spans="1:15" x14ac:dyDescent="0.3">
      <c r="A445" s="61"/>
      <c r="B445" s="86">
        <v>440</v>
      </c>
      <c r="C445" s="88" t="s">
        <v>288</v>
      </c>
      <c r="D445" s="73">
        <f>VLOOKUP(B445,'Data 2'!$A$4:$S$513,$O$2+2)</f>
        <v>7.1</v>
      </c>
      <c r="E445" s="74">
        <f t="shared" si="24"/>
        <v>7.1044</v>
      </c>
      <c r="F445" s="73">
        <f t="shared" si="25"/>
        <v>46</v>
      </c>
      <c r="G445" s="87" t="str">
        <f t="shared" si="26"/>
        <v>Emerald - Cockatoo</v>
      </c>
      <c r="H445" s="87">
        <f t="shared" si="27"/>
        <v>1.9</v>
      </c>
      <c r="I445" s="61"/>
      <c r="J445" s="61"/>
      <c r="K445" s="61"/>
      <c r="L445" s="61"/>
      <c r="M445" s="61"/>
      <c r="N445" s="61"/>
      <c r="O445" s="61"/>
    </row>
    <row r="446" spans="1:15" x14ac:dyDescent="0.3">
      <c r="A446" s="61"/>
      <c r="B446" s="86">
        <v>441</v>
      </c>
      <c r="C446" s="88" t="s">
        <v>289</v>
      </c>
      <c r="D446" s="73">
        <f>VLOOKUP(B446,'Data 2'!$A$4:$S$513,$O$2+2)</f>
        <v>2.9</v>
      </c>
      <c r="E446" s="74">
        <f t="shared" si="24"/>
        <v>2.9044099999999999</v>
      </c>
      <c r="F446" s="73">
        <f t="shared" si="25"/>
        <v>303</v>
      </c>
      <c r="G446" s="87" t="str">
        <f t="shared" si="26"/>
        <v>Clayton (North) - Notting Hill</v>
      </c>
      <c r="H446" s="87">
        <f t="shared" si="27"/>
        <v>1.9</v>
      </c>
      <c r="I446" s="61"/>
      <c r="J446" s="61"/>
      <c r="K446" s="61"/>
      <c r="L446" s="61"/>
      <c r="M446" s="61"/>
      <c r="N446" s="61"/>
      <c r="O446" s="61"/>
    </row>
    <row r="447" spans="1:15" x14ac:dyDescent="0.3">
      <c r="A447" s="61"/>
      <c r="B447" s="86">
        <v>442</v>
      </c>
      <c r="C447" s="88" t="s">
        <v>290</v>
      </c>
      <c r="D447" s="73">
        <f>VLOOKUP(B447,'Data 2'!$A$4:$S$513,$O$2+2)</f>
        <v>2.4</v>
      </c>
      <c r="E447" s="74">
        <f t="shared" si="24"/>
        <v>2.40442</v>
      </c>
      <c r="F447" s="73">
        <f t="shared" si="25"/>
        <v>376</v>
      </c>
      <c r="G447" s="87" t="str">
        <f t="shared" si="26"/>
        <v>Clayton - Central</v>
      </c>
      <c r="H447" s="87">
        <f t="shared" si="27"/>
        <v>1.9</v>
      </c>
      <c r="I447" s="61"/>
      <c r="J447" s="61"/>
      <c r="K447" s="61"/>
      <c r="L447" s="61"/>
      <c r="M447" s="61"/>
      <c r="N447" s="61"/>
      <c r="O447" s="61"/>
    </row>
    <row r="448" spans="1:15" x14ac:dyDescent="0.3">
      <c r="A448" s="61"/>
      <c r="B448" s="86">
        <v>443</v>
      </c>
      <c r="C448" s="88" t="s">
        <v>418</v>
      </c>
      <c r="D448" s="73">
        <f>VLOOKUP(B448,'Data 2'!$A$4:$S$513,$O$2+2)</f>
        <v>3</v>
      </c>
      <c r="E448" s="74">
        <f t="shared" si="24"/>
        <v>3.0044300000000002</v>
      </c>
      <c r="F448" s="73">
        <f t="shared" si="25"/>
        <v>288</v>
      </c>
      <c r="G448" s="87" t="str">
        <f t="shared" si="26"/>
        <v>Altona</v>
      </c>
      <c r="H448" s="87">
        <f t="shared" si="27"/>
        <v>1.9</v>
      </c>
      <c r="I448" s="61"/>
      <c r="J448" s="61"/>
      <c r="K448" s="61"/>
      <c r="L448" s="61"/>
      <c r="M448" s="61"/>
      <c r="N448" s="61"/>
      <c r="O448" s="61"/>
    </row>
    <row r="449" spans="1:15" x14ac:dyDescent="0.3">
      <c r="A449" s="61"/>
      <c r="B449" s="86">
        <v>444</v>
      </c>
      <c r="C449" s="88" t="s">
        <v>617</v>
      </c>
      <c r="D449" s="73">
        <f>VLOOKUP(B449,'Data 2'!$A$4:$S$513,$O$2+2)</f>
        <v>2.8</v>
      </c>
      <c r="E449" s="74">
        <f t="shared" si="24"/>
        <v>2.80444</v>
      </c>
      <c r="F449" s="73">
        <f t="shared" si="25"/>
        <v>317</v>
      </c>
      <c r="G449" s="87" t="str">
        <f t="shared" si="26"/>
        <v>Southbank - East</v>
      </c>
      <c r="H449" s="87">
        <f t="shared" si="27"/>
        <v>1.8</v>
      </c>
      <c r="I449" s="61"/>
      <c r="J449" s="61"/>
      <c r="K449" s="61"/>
      <c r="L449" s="61"/>
      <c r="M449" s="61"/>
      <c r="N449" s="61"/>
      <c r="O449" s="61"/>
    </row>
    <row r="450" spans="1:15" x14ac:dyDescent="0.3">
      <c r="A450" s="61"/>
      <c r="B450" s="86">
        <v>445</v>
      </c>
      <c r="C450" s="88" t="s">
        <v>291</v>
      </c>
      <c r="D450" s="73">
        <f>VLOOKUP(B450,'Data 2'!$A$4:$S$513,$O$2+2)</f>
        <v>4.4000000000000004</v>
      </c>
      <c r="E450" s="74">
        <f t="shared" si="24"/>
        <v>4.4044500000000006</v>
      </c>
      <c r="F450" s="73">
        <f t="shared" si="25"/>
        <v>159</v>
      </c>
      <c r="G450" s="87" t="str">
        <f t="shared" si="26"/>
        <v>Shepparton - North</v>
      </c>
      <c r="H450" s="87">
        <f t="shared" si="27"/>
        <v>1.8</v>
      </c>
      <c r="I450" s="61"/>
      <c r="J450" s="61"/>
      <c r="K450" s="61"/>
      <c r="L450" s="61"/>
      <c r="M450" s="61"/>
      <c r="N450" s="61"/>
      <c r="O450" s="61"/>
    </row>
    <row r="451" spans="1:15" x14ac:dyDescent="0.3">
      <c r="A451" s="61"/>
      <c r="B451" s="86">
        <v>446</v>
      </c>
      <c r="C451" s="88" t="s">
        <v>618</v>
      </c>
      <c r="D451" s="73">
        <f>VLOOKUP(B451,'Data 2'!$A$4:$S$513,$O$2+2)</f>
        <v>3</v>
      </c>
      <c r="E451" s="74">
        <f t="shared" si="24"/>
        <v>3.0044599999999999</v>
      </c>
      <c r="F451" s="73">
        <f t="shared" si="25"/>
        <v>287</v>
      </c>
      <c r="G451" s="87" t="str">
        <f t="shared" si="26"/>
        <v>Sandringham - Black Rock</v>
      </c>
      <c r="H451" s="87">
        <f t="shared" si="27"/>
        <v>1.8</v>
      </c>
      <c r="I451" s="61"/>
      <c r="J451" s="61"/>
      <c r="K451" s="61"/>
      <c r="L451" s="61"/>
      <c r="M451" s="61"/>
      <c r="N451" s="61"/>
      <c r="O451" s="61"/>
    </row>
    <row r="452" spans="1:15" x14ac:dyDescent="0.3">
      <c r="A452" s="61"/>
      <c r="B452" s="86">
        <v>447</v>
      </c>
      <c r="C452" s="88" t="s">
        <v>619</v>
      </c>
      <c r="D452" s="73">
        <f>VLOOKUP(B452,'Data 2'!$A$4:$S$513,$O$2+2)</f>
        <v>2.2999999999999998</v>
      </c>
      <c r="E452" s="74">
        <f t="shared" si="24"/>
        <v>2.3044699999999998</v>
      </c>
      <c r="F452" s="73">
        <f t="shared" si="25"/>
        <v>390</v>
      </c>
      <c r="G452" s="87" t="str">
        <f t="shared" si="26"/>
        <v>Research - North Warrandyte</v>
      </c>
      <c r="H452" s="87">
        <f t="shared" si="27"/>
        <v>1.8</v>
      </c>
      <c r="I452" s="61"/>
      <c r="J452" s="61"/>
      <c r="K452" s="61"/>
      <c r="L452" s="61"/>
      <c r="M452" s="61"/>
      <c r="N452" s="61"/>
      <c r="O452" s="61"/>
    </row>
    <row r="453" spans="1:15" x14ac:dyDescent="0.3">
      <c r="A453" s="61"/>
      <c r="B453" s="86">
        <v>448</v>
      </c>
      <c r="C453" s="88" t="s">
        <v>620</v>
      </c>
      <c r="D453" s="73">
        <f>VLOOKUP(B453,'Data 2'!$A$4:$S$513,$O$2+2)</f>
        <v>4.2</v>
      </c>
      <c r="E453" s="74">
        <f t="shared" si="24"/>
        <v>4.2044800000000002</v>
      </c>
      <c r="F453" s="73">
        <f t="shared" si="25"/>
        <v>172</v>
      </c>
      <c r="G453" s="87" t="str">
        <f t="shared" si="26"/>
        <v>Newtown (Vic.)</v>
      </c>
      <c r="H453" s="87">
        <f t="shared" si="27"/>
        <v>1.8</v>
      </c>
      <c r="I453" s="61"/>
      <c r="J453" s="61"/>
      <c r="K453" s="61"/>
      <c r="L453" s="61"/>
      <c r="M453" s="61"/>
      <c r="N453" s="61"/>
      <c r="O453" s="61"/>
    </row>
    <row r="454" spans="1:15" x14ac:dyDescent="0.3">
      <c r="A454" s="61"/>
      <c r="B454" s="86">
        <v>449</v>
      </c>
      <c r="C454" s="88" t="s">
        <v>621</v>
      </c>
      <c r="D454" s="73">
        <f>VLOOKUP(B454,'Data 2'!$A$4:$S$513,$O$2+2)</f>
        <v>3</v>
      </c>
      <c r="E454" s="74">
        <f t="shared" si="24"/>
        <v>3.0044900000000001</v>
      </c>
      <c r="F454" s="73">
        <f t="shared" si="25"/>
        <v>286</v>
      </c>
      <c r="G454" s="87" t="str">
        <f t="shared" si="26"/>
        <v>Docklands</v>
      </c>
      <c r="H454" s="87">
        <f t="shared" si="27"/>
        <v>1.8</v>
      </c>
      <c r="I454" s="61"/>
      <c r="J454" s="61"/>
      <c r="K454" s="61"/>
      <c r="L454" s="61"/>
      <c r="M454" s="61"/>
      <c r="N454" s="61"/>
      <c r="O454" s="61"/>
    </row>
    <row r="455" spans="1:15" x14ac:dyDescent="0.3">
      <c r="A455" s="61"/>
      <c r="B455" s="86">
        <v>450</v>
      </c>
      <c r="C455" s="88" t="s">
        <v>292</v>
      </c>
      <c r="D455" s="73">
        <f>VLOOKUP(B455,'Data 2'!$A$4:$S$513,$O$2+2)</f>
        <v>2.9</v>
      </c>
      <c r="E455" s="74">
        <f t="shared" ref="E455:E515" si="28">D455+0.00001*B455</f>
        <v>2.9045000000000001</v>
      </c>
      <c r="F455" s="73">
        <f t="shared" ref="F455:F515" si="29">RANK(E455,E$6:E$515)</f>
        <v>302</v>
      </c>
      <c r="G455" s="87" t="str">
        <f t="shared" ref="G455:G515" si="30">VLOOKUP(MATCH(B455,F$6:F$515,0),B$6:F$515,2)</f>
        <v>Camperdown</v>
      </c>
      <c r="H455" s="87">
        <f t="shared" ref="H455:H515" si="31">VLOOKUP(MATCH(B455,F$6:F$515,0),B$6:F$515,3)</f>
        <v>1.8</v>
      </c>
      <c r="I455" s="61"/>
      <c r="J455" s="61"/>
      <c r="K455" s="61"/>
      <c r="L455" s="61"/>
      <c r="M455" s="61"/>
      <c r="N455" s="61"/>
      <c r="O455" s="61"/>
    </row>
    <row r="456" spans="1:15" x14ac:dyDescent="0.3">
      <c r="A456" s="61"/>
      <c r="B456" s="86">
        <v>451</v>
      </c>
      <c r="C456" s="88" t="s">
        <v>293</v>
      </c>
      <c r="D456" s="73">
        <f>VLOOKUP(B456,'Data 2'!$A$4:$S$513,$O$2+2)</f>
        <v>2.1</v>
      </c>
      <c r="E456" s="74">
        <f t="shared" si="28"/>
        <v>2.1045099999999999</v>
      </c>
      <c r="F456" s="73">
        <f t="shared" si="29"/>
        <v>416</v>
      </c>
      <c r="G456" s="87" t="str">
        <f t="shared" si="30"/>
        <v>Brighton East</v>
      </c>
      <c r="H456" s="87">
        <f t="shared" si="31"/>
        <v>1.8</v>
      </c>
      <c r="I456" s="61"/>
      <c r="J456" s="61"/>
      <c r="K456" s="61"/>
      <c r="L456" s="61"/>
      <c r="M456" s="61"/>
      <c r="N456" s="61"/>
      <c r="O456" s="61"/>
    </row>
    <row r="457" spans="1:15" x14ac:dyDescent="0.3">
      <c r="A457" s="61"/>
      <c r="B457" s="86">
        <v>452</v>
      </c>
      <c r="C457" s="88" t="s">
        <v>294</v>
      </c>
      <c r="D457" s="73">
        <f>VLOOKUP(B457,'Data 2'!$A$4:$S$513,$O$2+2)</f>
        <v>3.8</v>
      </c>
      <c r="E457" s="74">
        <f t="shared" si="28"/>
        <v>3.8045199999999997</v>
      </c>
      <c r="F457" s="73">
        <f t="shared" si="29"/>
        <v>215</v>
      </c>
      <c r="G457" s="87" t="str">
        <f t="shared" si="30"/>
        <v>Wangaratta Surrounds</v>
      </c>
      <c r="H457" s="87">
        <f t="shared" si="31"/>
        <v>1.7</v>
      </c>
      <c r="I457" s="61"/>
      <c r="J457" s="61"/>
      <c r="K457" s="61"/>
      <c r="L457" s="61"/>
      <c r="M457" s="61"/>
      <c r="N457" s="61"/>
      <c r="O457" s="61"/>
    </row>
    <row r="458" spans="1:15" x14ac:dyDescent="0.3">
      <c r="A458" s="61"/>
      <c r="B458" s="86">
        <v>453</v>
      </c>
      <c r="C458" s="88" t="s">
        <v>295</v>
      </c>
      <c r="D458" s="73">
        <f>VLOOKUP(B458,'Data 2'!$A$4:$S$513,$O$2+2)</f>
        <v>4.5999999999999996</v>
      </c>
      <c r="E458" s="74">
        <f t="shared" si="28"/>
        <v>4.6045299999999996</v>
      </c>
      <c r="F458" s="73">
        <f t="shared" si="29"/>
        <v>146</v>
      </c>
      <c r="G458" s="87" t="str">
        <f t="shared" si="30"/>
        <v>Truganina - South East</v>
      </c>
      <c r="H458" s="87">
        <f t="shared" si="31"/>
        <v>1.7</v>
      </c>
      <c r="I458" s="61"/>
      <c r="J458" s="61"/>
      <c r="K458" s="61"/>
      <c r="L458" s="61"/>
      <c r="M458" s="61"/>
      <c r="N458" s="61"/>
      <c r="O458" s="61"/>
    </row>
    <row r="459" spans="1:15" x14ac:dyDescent="0.3">
      <c r="A459" s="61"/>
      <c r="B459" s="86">
        <v>454</v>
      </c>
      <c r="C459" s="88" t="s">
        <v>622</v>
      </c>
      <c r="D459" s="73">
        <f>VLOOKUP(B459,'Data 2'!$A$4:$S$513,$O$2+2)</f>
        <v>4.2</v>
      </c>
      <c r="E459" s="74">
        <f t="shared" si="28"/>
        <v>4.2045400000000006</v>
      </c>
      <c r="F459" s="73">
        <f t="shared" si="29"/>
        <v>171</v>
      </c>
      <c r="G459" s="87" t="str">
        <f t="shared" si="30"/>
        <v>Truganina - North</v>
      </c>
      <c r="H459" s="87">
        <f t="shared" si="31"/>
        <v>1.7</v>
      </c>
      <c r="I459" s="61"/>
      <c r="J459" s="61"/>
      <c r="K459" s="61"/>
      <c r="L459" s="61"/>
      <c r="M459" s="61"/>
      <c r="N459" s="61"/>
      <c r="O459" s="61"/>
    </row>
    <row r="460" spans="1:15" x14ac:dyDescent="0.3">
      <c r="A460" s="61"/>
      <c r="B460" s="86">
        <v>455</v>
      </c>
      <c r="C460" s="88" t="s">
        <v>296</v>
      </c>
      <c r="D460" s="73">
        <f>VLOOKUP(B460,'Data 2'!$A$4:$S$513,$O$2+2)</f>
        <v>9.5</v>
      </c>
      <c r="E460" s="74">
        <f t="shared" si="28"/>
        <v>9.5045500000000001</v>
      </c>
      <c r="F460" s="73">
        <f t="shared" si="29"/>
        <v>17</v>
      </c>
      <c r="G460" s="87" t="str">
        <f t="shared" si="30"/>
        <v>Niddrie - Essendon West</v>
      </c>
      <c r="H460" s="87">
        <f t="shared" si="31"/>
        <v>1.7</v>
      </c>
      <c r="I460" s="61"/>
      <c r="J460" s="61"/>
      <c r="K460" s="61"/>
      <c r="L460" s="61"/>
      <c r="M460" s="61"/>
      <c r="N460" s="61"/>
      <c r="O460" s="61"/>
    </row>
    <row r="461" spans="1:15" x14ac:dyDescent="0.3">
      <c r="A461" s="61"/>
      <c r="B461" s="86">
        <v>456</v>
      </c>
      <c r="C461" s="88" t="s">
        <v>297</v>
      </c>
      <c r="D461" s="73">
        <f>VLOOKUP(B461,'Data 2'!$A$4:$S$513,$O$2+2)</f>
        <v>5.4</v>
      </c>
      <c r="E461" s="74">
        <f t="shared" si="28"/>
        <v>5.40456</v>
      </c>
      <c r="F461" s="73">
        <f t="shared" si="29"/>
        <v>98</v>
      </c>
      <c r="G461" s="87" t="str">
        <f t="shared" si="30"/>
        <v>Mansfield (Vic.)</v>
      </c>
      <c r="H461" s="87">
        <f t="shared" si="31"/>
        <v>1.7</v>
      </c>
      <c r="I461" s="61"/>
      <c r="J461" s="61"/>
      <c r="K461" s="61"/>
      <c r="L461" s="61"/>
      <c r="M461" s="61"/>
      <c r="N461" s="61"/>
      <c r="O461" s="61"/>
    </row>
    <row r="462" spans="1:15" x14ac:dyDescent="0.3">
      <c r="A462" s="61"/>
      <c r="B462" s="86">
        <v>457</v>
      </c>
      <c r="C462" s="88" t="s">
        <v>298</v>
      </c>
      <c r="D462" s="73">
        <f>VLOOKUP(B462,'Data 2'!$A$4:$S$513,$O$2+2)</f>
        <v>2.2000000000000002</v>
      </c>
      <c r="E462" s="74">
        <f t="shared" si="28"/>
        <v>2.2045700000000004</v>
      </c>
      <c r="F462" s="73">
        <f t="shared" si="29"/>
        <v>405</v>
      </c>
      <c r="G462" s="87" t="str">
        <f t="shared" si="30"/>
        <v>Malvern - Glen Iris</v>
      </c>
      <c r="H462" s="87">
        <f t="shared" si="31"/>
        <v>1.7</v>
      </c>
      <c r="I462" s="61"/>
      <c r="J462" s="61"/>
      <c r="K462" s="61"/>
      <c r="L462" s="61"/>
      <c r="M462" s="61"/>
      <c r="N462" s="61"/>
      <c r="O462" s="61"/>
    </row>
    <row r="463" spans="1:15" x14ac:dyDescent="0.3">
      <c r="A463" s="61"/>
      <c r="B463" s="86">
        <v>458</v>
      </c>
      <c r="C463" s="88" t="s">
        <v>419</v>
      </c>
      <c r="D463" s="73">
        <f>VLOOKUP(B463,'Data 2'!$A$4:$S$513,$O$2+2)</f>
        <v>1.2</v>
      </c>
      <c r="E463" s="74">
        <f t="shared" si="28"/>
        <v>1.20458</v>
      </c>
      <c r="F463" s="73">
        <f t="shared" si="29"/>
        <v>491</v>
      </c>
      <c r="G463" s="87" t="str">
        <f t="shared" si="30"/>
        <v>Lysterfield</v>
      </c>
      <c r="H463" s="87">
        <f t="shared" si="31"/>
        <v>1.7</v>
      </c>
      <c r="I463" s="61"/>
      <c r="J463" s="61"/>
      <c r="K463" s="61"/>
      <c r="L463" s="61"/>
      <c r="M463" s="61"/>
      <c r="N463" s="61"/>
      <c r="O463" s="61"/>
    </row>
    <row r="464" spans="1:15" x14ac:dyDescent="0.3">
      <c r="A464" s="61"/>
      <c r="B464" s="86">
        <v>459</v>
      </c>
      <c r="C464" s="88" t="s">
        <v>420</v>
      </c>
      <c r="D464" s="73">
        <f>VLOOKUP(B464,'Data 2'!$A$4:$S$513,$O$2+2)</f>
        <v>2.4</v>
      </c>
      <c r="E464" s="74">
        <f t="shared" si="28"/>
        <v>2.4045899999999998</v>
      </c>
      <c r="F464" s="73">
        <f t="shared" si="29"/>
        <v>375</v>
      </c>
      <c r="G464" s="87" t="str">
        <f t="shared" si="30"/>
        <v>Keysborough - South</v>
      </c>
      <c r="H464" s="87">
        <f t="shared" si="31"/>
        <v>1.7</v>
      </c>
      <c r="I464" s="61"/>
      <c r="J464" s="61"/>
      <c r="K464" s="61"/>
      <c r="L464" s="61"/>
      <c r="M464" s="61"/>
      <c r="N464" s="61"/>
      <c r="O464" s="61"/>
    </row>
    <row r="465" spans="1:15" x14ac:dyDescent="0.3">
      <c r="A465" s="61"/>
      <c r="B465" s="86">
        <v>460</v>
      </c>
      <c r="C465" s="88" t="s">
        <v>421</v>
      </c>
      <c r="D465" s="73">
        <f>VLOOKUP(B465,'Data 2'!$A$4:$S$513,$O$2+2)</f>
        <v>2.7</v>
      </c>
      <c r="E465" s="74">
        <f t="shared" si="28"/>
        <v>2.7046000000000001</v>
      </c>
      <c r="F465" s="73">
        <f t="shared" si="29"/>
        <v>333</v>
      </c>
      <c r="G465" s="87" t="str">
        <f t="shared" si="30"/>
        <v>Glen Waverley - East</v>
      </c>
      <c r="H465" s="87">
        <f t="shared" si="31"/>
        <v>1.7</v>
      </c>
      <c r="I465" s="61"/>
      <c r="J465" s="61"/>
      <c r="K465" s="61"/>
      <c r="L465" s="61"/>
      <c r="M465" s="61"/>
      <c r="N465" s="61"/>
      <c r="O465" s="61"/>
    </row>
    <row r="466" spans="1:15" x14ac:dyDescent="0.3">
      <c r="A466" s="61"/>
      <c r="B466" s="86">
        <v>461</v>
      </c>
      <c r="C466" s="88" t="s">
        <v>623</v>
      </c>
      <c r="D466" s="73">
        <f>VLOOKUP(B466,'Data 2'!$A$4:$S$513,$O$2+2)</f>
        <v>5.5</v>
      </c>
      <c r="E466" s="74">
        <f t="shared" si="28"/>
        <v>5.5046099999999996</v>
      </c>
      <c r="F466" s="73">
        <f t="shared" si="29"/>
        <v>95</v>
      </c>
      <c r="G466" s="87" t="str">
        <f t="shared" si="30"/>
        <v>Beechworth</v>
      </c>
      <c r="H466" s="87">
        <f t="shared" si="31"/>
        <v>1.7</v>
      </c>
      <c r="I466" s="61"/>
      <c r="J466" s="61"/>
      <c r="K466" s="61"/>
      <c r="L466" s="61"/>
      <c r="M466" s="61"/>
      <c r="N466" s="61"/>
      <c r="O466" s="61"/>
    </row>
    <row r="467" spans="1:15" x14ac:dyDescent="0.3">
      <c r="A467" s="61"/>
      <c r="B467" s="86">
        <v>462</v>
      </c>
      <c r="C467" s="88" t="s">
        <v>624</v>
      </c>
      <c r="D467" s="73">
        <f>VLOOKUP(B467,'Data 2'!$A$4:$S$513,$O$2+2)</f>
        <v>3</v>
      </c>
      <c r="E467" s="74">
        <f t="shared" si="28"/>
        <v>3.0046200000000001</v>
      </c>
      <c r="F467" s="73">
        <f t="shared" si="29"/>
        <v>285</v>
      </c>
      <c r="G467" s="87" t="str">
        <f t="shared" si="30"/>
        <v>Irymple</v>
      </c>
      <c r="H467" s="87">
        <f t="shared" si="31"/>
        <v>1.6</v>
      </c>
      <c r="I467" s="61"/>
      <c r="J467" s="61"/>
      <c r="K467" s="61"/>
      <c r="L467" s="61"/>
      <c r="M467" s="61"/>
      <c r="N467" s="61"/>
      <c r="O467" s="61"/>
    </row>
    <row r="468" spans="1:15" x14ac:dyDescent="0.3">
      <c r="A468" s="61"/>
      <c r="B468" s="86">
        <v>463</v>
      </c>
      <c r="C468" s="88" t="s">
        <v>625</v>
      </c>
      <c r="D468" s="73">
        <f>VLOOKUP(B468,'Data 2'!$A$4:$S$513,$O$2+2)</f>
        <v>1.7</v>
      </c>
      <c r="E468" s="74">
        <f t="shared" si="28"/>
        <v>1.7046299999999999</v>
      </c>
      <c r="F468" s="73">
        <f t="shared" si="29"/>
        <v>454</v>
      </c>
      <c r="G468" s="87" t="str">
        <f t="shared" si="30"/>
        <v>Cobram</v>
      </c>
      <c r="H468" s="87">
        <f t="shared" si="31"/>
        <v>1.6</v>
      </c>
      <c r="I468" s="61"/>
      <c r="J468" s="61"/>
      <c r="K468" s="61"/>
      <c r="L468" s="61"/>
      <c r="M468" s="61"/>
      <c r="N468" s="61"/>
      <c r="O468" s="61"/>
    </row>
    <row r="469" spans="1:15" x14ac:dyDescent="0.3">
      <c r="A469" s="61"/>
      <c r="B469" s="86">
        <v>464</v>
      </c>
      <c r="C469" s="88" t="s">
        <v>626</v>
      </c>
      <c r="D469" s="73">
        <f>VLOOKUP(B469,'Data 2'!$A$4:$S$513,$O$2+2)</f>
        <v>1.7</v>
      </c>
      <c r="E469" s="74">
        <f t="shared" si="28"/>
        <v>1.7046399999999999</v>
      </c>
      <c r="F469" s="73">
        <f t="shared" si="29"/>
        <v>453</v>
      </c>
      <c r="G469" s="87" t="str">
        <f t="shared" si="30"/>
        <v>Brighton (Vic.)</v>
      </c>
      <c r="H469" s="87">
        <f t="shared" si="31"/>
        <v>1.6</v>
      </c>
      <c r="I469" s="61"/>
      <c r="J469" s="61"/>
      <c r="K469" s="61"/>
      <c r="L469" s="61"/>
      <c r="M469" s="61"/>
      <c r="N469" s="61"/>
      <c r="O469" s="61"/>
    </row>
    <row r="470" spans="1:15" x14ac:dyDescent="0.3">
      <c r="A470" s="61"/>
      <c r="B470" s="86">
        <v>465</v>
      </c>
      <c r="C470" s="88" t="s">
        <v>627</v>
      </c>
      <c r="D470" s="73">
        <f>VLOOKUP(B470,'Data 2'!$A$4:$S$513,$O$2+2)</f>
        <v>3.3</v>
      </c>
      <c r="E470" s="74">
        <f t="shared" si="28"/>
        <v>3.3046499999999996</v>
      </c>
      <c r="F470" s="73">
        <f t="shared" si="29"/>
        <v>253</v>
      </c>
      <c r="G470" s="87" t="str">
        <f t="shared" si="30"/>
        <v>Baranduda - Leneva</v>
      </c>
      <c r="H470" s="87">
        <f t="shared" si="31"/>
        <v>1.6</v>
      </c>
      <c r="I470" s="61"/>
      <c r="J470" s="61"/>
      <c r="K470" s="61"/>
      <c r="L470" s="61"/>
      <c r="M470" s="61"/>
      <c r="N470" s="61"/>
      <c r="O470" s="61"/>
    </row>
    <row r="471" spans="1:15" x14ac:dyDescent="0.3">
      <c r="A471" s="61"/>
      <c r="B471" s="86">
        <v>466</v>
      </c>
      <c r="C471" s="88" t="s">
        <v>299</v>
      </c>
      <c r="D471" s="73">
        <f>VLOOKUP(B471,'Data 2'!$A$4:$S$513,$O$2+2)</f>
        <v>6</v>
      </c>
      <c r="E471" s="74">
        <f t="shared" si="28"/>
        <v>6.0046600000000003</v>
      </c>
      <c r="F471" s="73">
        <f t="shared" si="29"/>
        <v>74</v>
      </c>
      <c r="G471" s="87" t="str">
        <f t="shared" si="30"/>
        <v>Wheelers Hill</v>
      </c>
      <c r="H471" s="87">
        <f t="shared" si="31"/>
        <v>1.5</v>
      </c>
      <c r="I471" s="61"/>
      <c r="J471" s="61"/>
      <c r="K471" s="61"/>
      <c r="L471" s="61"/>
      <c r="M471" s="61"/>
      <c r="N471" s="61"/>
      <c r="O471" s="61"/>
    </row>
    <row r="472" spans="1:15" x14ac:dyDescent="0.3">
      <c r="A472" s="61"/>
      <c r="B472" s="86">
        <v>467</v>
      </c>
      <c r="C472" s="88" t="s">
        <v>422</v>
      </c>
      <c r="D472" s="73">
        <f>VLOOKUP(B472,'Data 2'!$A$4:$S$513,$O$2+2)</f>
        <v>5.9</v>
      </c>
      <c r="E472" s="74">
        <f t="shared" si="28"/>
        <v>5.9046700000000003</v>
      </c>
      <c r="F472" s="73">
        <f t="shared" si="29"/>
        <v>78</v>
      </c>
      <c r="G472" s="87" t="str">
        <f t="shared" si="30"/>
        <v>Ocean Grove</v>
      </c>
      <c r="H472" s="87">
        <f t="shared" si="31"/>
        <v>1.5</v>
      </c>
      <c r="I472" s="61"/>
      <c r="J472" s="61"/>
      <c r="K472" s="61"/>
      <c r="L472" s="61"/>
      <c r="M472" s="61"/>
      <c r="N472" s="61"/>
      <c r="O472" s="61"/>
    </row>
    <row r="473" spans="1:15" x14ac:dyDescent="0.3">
      <c r="A473" s="61"/>
      <c r="B473" s="86">
        <v>468</v>
      </c>
      <c r="C473" s="88" t="s">
        <v>300</v>
      </c>
      <c r="D473" s="73">
        <f>VLOOKUP(B473,'Data 2'!$A$4:$S$513,$O$2+2)</f>
        <v>3</v>
      </c>
      <c r="E473" s="74">
        <f t="shared" si="28"/>
        <v>3.00468</v>
      </c>
      <c r="F473" s="73">
        <f t="shared" si="29"/>
        <v>284</v>
      </c>
      <c r="G473" s="87" t="str">
        <f t="shared" si="30"/>
        <v>Mount Waverley - South</v>
      </c>
      <c r="H473" s="87">
        <f t="shared" si="31"/>
        <v>1.5</v>
      </c>
      <c r="I473" s="61"/>
      <c r="J473" s="61"/>
      <c r="K473" s="61"/>
      <c r="L473" s="61"/>
      <c r="M473" s="61"/>
      <c r="N473" s="61"/>
      <c r="O473" s="61"/>
    </row>
    <row r="474" spans="1:15" x14ac:dyDescent="0.3">
      <c r="A474" s="61"/>
      <c r="B474" s="86">
        <v>469</v>
      </c>
      <c r="C474" s="88" t="s">
        <v>301</v>
      </c>
      <c r="D474" s="73">
        <f>VLOOKUP(B474,'Data 2'!$A$4:$S$513,$O$2+2)</f>
        <v>2.6</v>
      </c>
      <c r="E474" s="74">
        <f t="shared" si="28"/>
        <v>2.6046900000000002</v>
      </c>
      <c r="F474" s="73">
        <f t="shared" si="29"/>
        <v>342</v>
      </c>
      <c r="G474" s="87" t="str">
        <f t="shared" si="30"/>
        <v>Lorne - Anglesea</v>
      </c>
      <c r="H474" s="87">
        <f t="shared" si="31"/>
        <v>1.5</v>
      </c>
      <c r="I474" s="61"/>
      <c r="J474" s="61"/>
      <c r="K474" s="61"/>
      <c r="L474" s="61"/>
      <c r="M474" s="61"/>
      <c r="N474" s="61"/>
      <c r="O474" s="61"/>
    </row>
    <row r="475" spans="1:15" x14ac:dyDescent="0.3">
      <c r="A475" s="61"/>
      <c r="B475" s="86">
        <v>470</v>
      </c>
      <c r="C475" s="88" t="s">
        <v>302</v>
      </c>
      <c r="D475" s="73">
        <f>VLOOKUP(B475,'Data 2'!$A$4:$S$513,$O$2+2)</f>
        <v>2.2000000000000002</v>
      </c>
      <c r="E475" s="74">
        <f t="shared" si="28"/>
        <v>2.2047000000000003</v>
      </c>
      <c r="F475" s="73">
        <f t="shared" si="29"/>
        <v>404</v>
      </c>
      <c r="G475" s="87" t="str">
        <f t="shared" si="30"/>
        <v>Kyneton</v>
      </c>
      <c r="H475" s="87">
        <f t="shared" si="31"/>
        <v>1.5</v>
      </c>
      <c r="I475" s="61"/>
      <c r="J475" s="61"/>
      <c r="K475" s="61"/>
      <c r="L475" s="61"/>
      <c r="M475" s="61"/>
      <c r="N475" s="61"/>
      <c r="O475" s="61"/>
    </row>
    <row r="476" spans="1:15" x14ac:dyDescent="0.3">
      <c r="A476" s="61"/>
      <c r="B476" s="86">
        <v>471</v>
      </c>
      <c r="C476" s="88" t="s">
        <v>303</v>
      </c>
      <c r="D476" s="73">
        <f>VLOOKUP(B476,'Data 2'!$A$4:$S$513,$O$2+2)</f>
        <v>2.5</v>
      </c>
      <c r="E476" s="74">
        <f t="shared" si="28"/>
        <v>2.5047100000000002</v>
      </c>
      <c r="F476" s="73">
        <f t="shared" si="29"/>
        <v>354</v>
      </c>
      <c r="G476" s="87" t="str">
        <f t="shared" si="30"/>
        <v>Horsham Surrounds</v>
      </c>
      <c r="H476" s="87">
        <f t="shared" si="31"/>
        <v>1.5</v>
      </c>
      <c r="I476" s="61"/>
      <c r="J476" s="61"/>
      <c r="K476" s="61"/>
      <c r="L476" s="61"/>
      <c r="M476" s="61"/>
      <c r="N476" s="61"/>
      <c r="O476" s="61"/>
    </row>
    <row r="477" spans="1:15" x14ac:dyDescent="0.3">
      <c r="A477" s="61"/>
      <c r="B477" s="86">
        <v>472</v>
      </c>
      <c r="C477" s="88" t="s">
        <v>304</v>
      </c>
      <c r="D477" s="73">
        <f>VLOOKUP(B477,'Data 2'!$A$4:$S$513,$O$2+2)</f>
        <v>5.0999999999999996</v>
      </c>
      <c r="E477" s="74">
        <f t="shared" si="28"/>
        <v>5.1047199999999995</v>
      </c>
      <c r="F477" s="73">
        <f t="shared" si="29"/>
        <v>117</v>
      </c>
      <c r="G477" s="87" t="str">
        <f t="shared" si="30"/>
        <v>Barwon Heads - Armstrong Creek</v>
      </c>
      <c r="H477" s="87">
        <f t="shared" si="31"/>
        <v>1.5</v>
      </c>
      <c r="I477" s="61"/>
      <c r="J477" s="61"/>
      <c r="K477" s="61"/>
      <c r="L477" s="61"/>
      <c r="M477" s="61"/>
      <c r="N477" s="61"/>
      <c r="O477" s="61"/>
    </row>
    <row r="478" spans="1:15" x14ac:dyDescent="0.3">
      <c r="A478" s="61"/>
      <c r="B478" s="86">
        <v>473</v>
      </c>
      <c r="C478" s="88" t="s">
        <v>305</v>
      </c>
      <c r="D478" s="73">
        <f>VLOOKUP(B478,'Data 2'!$A$4:$S$513,$O$2+2)</f>
        <v>2.2999999999999998</v>
      </c>
      <c r="E478" s="74">
        <f t="shared" si="28"/>
        <v>2.3047299999999997</v>
      </c>
      <c r="F478" s="73">
        <f t="shared" si="29"/>
        <v>389</v>
      </c>
      <c r="G478" s="87" t="str">
        <f t="shared" si="30"/>
        <v>Wattle Glen - Diamond Creek</v>
      </c>
      <c r="H478" s="87">
        <f t="shared" si="31"/>
        <v>1.4</v>
      </c>
      <c r="I478" s="61"/>
      <c r="J478" s="61"/>
      <c r="K478" s="61"/>
      <c r="L478" s="61"/>
      <c r="M478" s="61"/>
      <c r="N478" s="61"/>
      <c r="O478" s="61"/>
    </row>
    <row r="479" spans="1:15" x14ac:dyDescent="0.3">
      <c r="A479" s="61"/>
      <c r="B479" s="86">
        <v>474</v>
      </c>
      <c r="C479" s="88" t="s">
        <v>423</v>
      </c>
      <c r="D479" s="73">
        <f>VLOOKUP(B479,'Data 2'!$A$4:$S$513,$O$2+2)</f>
        <v>4.5</v>
      </c>
      <c r="E479" s="74">
        <f t="shared" si="28"/>
        <v>4.50474</v>
      </c>
      <c r="F479" s="73">
        <f t="shared" si="29"/>
        <v>153</v>
      </c>
      <c r="G479" s="87" t="str">
        <f t="shared" si="30"/>
        <v>Strathmore</v>
      </c>
      <c r="H479" s="87">
        <f t="shared" si="31"/>
        <v>1.4</v>
      </c>
      <c r="I479" s="61"/>
      <c r="J479" s="61"/>
      <c r="K479" s="61"/>
      <c r="L479" s="61"/>
      <c r="M479" s="61"/>
      <c r="N479" s="61"/>
      <c r="O479" s="61"/>
    </row>
    <row r="480" spans="1:15" x14ac:dyDescent="0.3">
      <c r="A480" s="61"/>
      <c r="B480" s="86">
        <v>475</v>
      </c>
      <c r="C480" s="88" t="s">
        <v>628</v>
      </c>
      <c r="D480" s="73">
        <f>VLOOKUP(B480,'Data 2'!$A$4:$S$513,$O$2+2)</f>
        <v>1.7</v>
      </c>
      <c r="E480" s="74">
        <f t="shared" si="28"/>
        <v>1.70475</v>
      </c>
      <c r="F480" s="73">
        <f t="shared" si="29"/>
        <v>452</v>
      </c>
      <c r="G480" s="87" t="str">
        <f t="shared" si="30"/>
        <v>Shepparton Surrounds - West</v>
      </c>
      <c r="H480" s="87">
        <f t="shared" si="31"/>
        <v>1.4</v>
      </c>
      <c r="I480" s="61"/>
      <c r="J480" s="61"/>
      <c r="K480" s="61"/>
      <c r="L480" s="61"/>
      <c r="M480" s="61"/>
      <c r="N480" s="61"/>
      <c r="O480" s="61"/>
    </row>
    <row r="481" spans="1:15" x14ac:dyDescent="0.3">
      <c r="A481" s="61"/>
      <c r="B481" s="86">
        <v>476</v>
      </c>
      <c r="C481" s="88" t="s">
        <v>306</v>
      </c>
      <c r="D481" s="73">
        <f>VLOOKUP(B481,'Data 2'!$A$4:$S$513,$O$2+2)</f>
        <v>3.3</v>
      </c>
      <c r="E481" s="74">
        <f t="shared" si="28"/>
        <v>3.3047599999999999</v>
      </c>
      <c r="F481" s="73">
        <f t="shared" si="29"/>
        <v>252</v>
      </c>
      <c r="G481" s="87" t="str">
        <f t="shared" si="30"/>
        <v>Otway</v>
      </c>
      <c r="H481" s="87">
        <f t="shared" si="31"/>
        <v>1.4</v>
      </c>
      <c r="I481" s="61"/>
      <c r="J481" s="61"/>
      <c r="K481" s="61"/>
      <c r="L481" s="61"/>
      <c r="M481" s="61"/>
      <c r="N481" s="61"/>
      <c r="O481" s="61"/>
    </row>
    <row r="482" spans="1:15" x14ac:dyDescent="0.3">
      <c r="A482" s="61"/>
      <c r="B482" s="86">
        <v>477</v>
      </c>
      <c r="C482" s="88" t="s">
        <v>307</v>
      </c>
      <c r="D482" s="73">
        <f>VLOOKUP(B482,'Data 2'!$A$4:$S$513,$O$2+2)</f>
        <v>3.2</v>
      </c>
      <c r="E482" s="74">
        <f t="shared" si="28"/>
        <v>3.2047700000000003</v>
      </c>
      <c r="F482" s="73">
        <f t="shared" si="29"/>
        <v>264</v>
      </c>
      <c r="G482" s="87" t="str">
        <f t="shared" si="30"/>
        <v>Moyne - East</v>
      </c>
      <c r="H482" s="87">
        <f t="shared" si="31"/>
        <v>1.4</v>
      </c>
      <c r="I482" s="61"/>
      <c r="J482" s="61"/>
      <c r="K482" s="61"/>
      <c r="L482" s="61"/>
      <c r="M482" s="61"/>
      <c r="N482" s="61"/>
      <c r="O482" s="61"/>
    </row>
    <row r="483" spans="1:15" x14ac:dyDescent="0.3">
      <c r="A483" s="61"/>
      <c r="B483" s="86">
        <v>478</v>
      </c>
      <c r="C483" s="88" t="s">
        <v>424</v>
      </c>
      <c r="D483" s="73">
        <f>VLOOKUP(B483,'Data 2'!$A$4:$S$513,$O$2+2)</f>
        <v>2.4</v>
      </c>
      <c r="E483" s="74">
        <f t="shared" si="28"/>
        <v>2.4047799999999997</v>
      </c>
      <c r="F483" s="73">
        <f t="shared" si="29"/>
        <v>374</v>
      </c>
      <c r="G483" s="87" t="str">
        <f t="shared" si="30"/>
        <v>Kyabram</v>
      </c>
      <c r="H483" s="87">
        <f t="shared" si="31"/>
        <v>1.4</v>
      </c>
      <c r="I483" s="61"/>
      <c r="J483" s="61"/>
      <c r="K483" s="61"/>
      <c r="L483" s="61"/>
      <c r="M483" s="61"/>
      <c r="N483" s="61"/>
      <c r="O483" s="61"/>
    </row>
    <row r="484" spans="1:15" x14ac:dyDescent="0.3">
      <c r="A484" s="61"/>
      <c r="B484" s="86">
        <v>479</v>
      </c>
      <c r="C484" s="88" t="s">
        <v>308</v>
      </c>
      <c r="D484" s="73">
        <f>VLOOKUP(B484,'Data 2'!$A$4:$S$513,$O$2+2)</f>
        <v>2.2999999999999998</v>
      </c>
      <c r="E484" s="74">
        <f t="shared" si="28"/>
        <v>2.3047899999999997</v>
      </c>
      <c r="F484" s="73">
        <f t="shared" si="29"/>
        <v>388</v>
      </c>
      <c r="G484" s="87" t="str">
        <f t="shared" si="30"/>
        <v>Dingley Village</v>
      </c>
      <c r="H484" s="87">
        <f t="shared" si="31"/>
        <v>1.4</v>
      </c>
      <c r="I484" s="61"/>
      <c r="J484" s="61"/>
      <c r="K484" s="61"/>
      <c r="L484" s="61"/>
      <c r="M484" s="61"/>
      <c r="N484" s="61"/>
      <c r="O484" s="61"/>
    </row>
    <row r="485" spans="1:15" x14ac:dyDescent="0.3">
      <c r="A485" s="61"/>
      <c r="B485" s="86">
        <v>480</v>
      </c>
      <c r="C485" s="88" t="s">
        <v>425</v>
      </c>
      <c r="D485" s="73">
        <f>VLOOKUP(B485,'Data 2'!$A$4:$S$513,$O$2+2)</f>
        <v>1.9</v>
      </c>
      <c r="E485" s="74">
        <f t="shared" si="28"/>
        <v>1.9047999999999998</v>
      </c>
      <c r="F485" s="73">
        <f t="shared" si="29"/>
        <v>433</v>
      </c>
      <c r="G485" s="87" t="str">
        <f t="shared" si="30"/>
        <v>Yarrawonga</v>
      </c>
      <c r="H485" s="87">
        <f t="shared" si="31"/>
        <v>1.3</v>
      </c>
      <c r="I485" s="61"/>
      <c r="J485" s="61"/>
      <c r="K485" s="61"/>
      <c r="L485" s="61"/>
      <c r="M485" s="61"/>
      <c r="N485" s="61"/>
      <c r="O485" s="61"/>
    </row>
    <row r="486" spans="1:15" x14ac:dyDescent="0.3">
      <c r="A486" s="61"/>
      <c r="B486" s="86">
        <v>481</v>
      </c>
      <c r="C486" s="88" t="s">
        <v>629</v>
      </c>
      <c r="D486" s="73">
        <f>VLOOKUP(B486,'Data 2'!$A$4:$S$513,$O$2+2)</f>
        <v>2.2000000000000002</v>
      </c>
      <c r="E486" s="74">
        <f t="shared" si="28"/>
        <v>2.2048100000000002</v>
      </c>
      <c r="F486" s="73">
        <f t="shared" si="29"/>
        <v>403</v>
      </c>
      <c r="G486" s="87" t="str">
        <f t="shared" si="30"/>
        <v>Southern Grampians</v>
      </c>
      <c r="H486" s="87">
        <f t="shared" si="31"/>
        <v>1.3</v>
      </c>
      <c r="I486" s="61"/>
      <c r="J486" s="61"/>
      <c r="K486" s="61"/>
      <c r="L486" s="61"/>
      <c r="M486" s="61"/>
      <c r="N486" s="61"/>
      <c r="O486" s="61"/>
    </row>
    <row r="487" spans="1:15" x14ac:dyDescent="0.3">
      <c r="A487" s="61"/>
      <c r="B487" s="86">
        <v>482</v>
      </c>
      <c r="C487" s="88" t="s">
        <v>309</v>
      </c>
      <c r="D487" s="73">
        <f>VLOOKUP(B487,'Data 2'!$A$4:$S$513,$O$2+2)</f>
        <v>2.7</v>
      </c>
      <c r="E487" s="74">
        <f t="shared" si="28"/>
        <v>2.7048200000000002</v>
      </c>
      <c r="F487" s="73">
        <f t="shared" si="29"/>
        <v>332</v>
      </c>
      <c r="G487" s="87" t="str">
        <f t="shared" si="30"/>
        <v>Seymour Surrounds</v>
      </c>
      <c r="H487" s="87">
        <f t="shared" si="31"/>
        <v>1.3</v>
      </c>
      <c r="I487" s="61"/>
      <c r="J487" s="61"/>
      <c r="K487" s="61"/>
      <c r="L487" s="61"/>
      <c r="M487" s="61"/>
      <c r="N487" s="61"/>
      <c r="O487" s="61"/>
    </row>
    <row r="488" spans="1:15" x14ac:dyDescent="0.3">
      <c r="A488" s="61"/>
      <c r="B488" s="86">
        <v>483</v>
      </c>
      <c r="C488" s="88" t="s">
        <v>310</v>
      </c>
      <c r="D488" s="73">
        <f>VLOOKUP(B488,'Data 2'!$A$4:$S$513,$O$2+2)</f>
        <v>1.4</v>
      </c>
      <c r="E488" s="74">
        <f t="shared" si="28"/>
        <v>1.4048299999999998</v>
      </c>
      <c r="F488" s="73">
        <f t="shared" si="29"/>
        <v>473</v>
      </c>
      <c r="G488" s="87" t="str">
        <f t="shared" si="30"/>
        <v>Point Lonsdale - Queenscliff</v>
      </c>
      <c r="H488" s="87">
        <f t="shared" si="31"/>
        <v>1.3</v>
      </c>
      <c r="I488" s="61"/>
      <c r="J488" s="61"/>
      <c r="K488" s="61"/>
      <c r="L488" s="61"/>
      <c r="M488" s="61"/>
      <c r="N488" s="61"/>
      <c r="O488" s="61"/>
    </row>
    <row r="489" spans="1:15" x14ac:dyDescent="0.3">
      <c r="A489" s="61"/>
      <c r="B489" s="86">
        <v>484</v>
      </c>
      <c r="C489" s="88" t="s">
        <v>426</v>
      </c>
      <c r="D489" s="73">
        <f>VLOOKUP(B489,'Data 2'!$A$4:$S$513,$O$2+2)</f>
        <v>8</v>
      </c>
      <c r="E489" s="74">
        <f t="shared" si="28"/>
        <v>8.0048399999999997</v>
      </c>
      <c r="F489" s="73">
        <f t="shared" si="29"/>
        <v>28</v>
      </c>
      <c r="G489" s="87" t="str">
        <f t="shared" si="30"/>
        <v>Plenty - Yarrambat</v>
      </c>
      <c r="H489" s="87">
        <f t="shared" si="31"/>
        <v>1.3</v>
      </c>
      <c r="I489" s="61"/>
      <c r="J489" s="61"/>
      <c r="K489" s="61"/>
      <c r="L489" s="61"/>
      <c r="M489" s="61"/>
      <c r="N489" s="61"/>
      <c r="O489" s="61"/>
    </row>
    <row r="490" spans="1:15" x14ac:dyDescent="0.3">
      <c r="A490" s="61"/>
      <c r="B490" s="86">
        <v>485</v>
      </c>
      <c r="C490" s="88" t="s">
        <v>630</v>
      </c>
      <c r="D490" s="73">
        <f>VLOOKUP(B490,'Data 2'!$A$4:$S$513,$O$2+2)</f>
        <v>10.3</v>
      </c>
      <c r="E490" s="74">
        <f t="shared" si="28"/>
        <v>10.30485</v>
      </c>
      <c r="F490" s="73">
        <f t="shared" si="29"/>
        <v>14</v>
      </c>
      <c r="G490" s="87" t="str">
        <f t="shared" si="30"/>
        <v>Mount Waverley - North</v>
      </c>
      <c r="H490" s="87">
        <f t="shared" si="31"/>
        <v>1.3</v>
      </c>
      <c r="I490" s="61"/>
      <c r="J490" s="61"/>
      <c r="K490" s="61"/>
      <c r="L490" s="61"/>
      <c r="M490" s="61"/>
      <c r="N490" s="61"/>
      <c r="O490" s="61"/>
    </row>
    <row r="491" spans="1:15" x14ac:dyDescent="0.3">
      <c r="A491" s="61"/>
      <c r="B491" s="86">
        <v>486</v>
      </c>
      <c r="C491" s="88" t="s">
        <v>311</v>
      </c>
      <c r="D491" s="73">
        <f>VLOOKUP(B491,'Data 2'!$A$4:$S$513,$O$2+2)</f>
        <v>5.9</v>
      </c>
      <c r="E491" s="74">
        <f t="shared" si="28"/>
        <v>5.9048600000000002</v>
      </c>
      <c r="F491" s="73">
        <f t="shared" si="29"/>
        <v>77</v>
      </c>
      <c r="G491" s="87" t="str">
        <f t="shared" si="30"/>
        <v>Gisborne</v>
      </c>
      <c r="H491" s="87">
        <f t="shared" si="31"/>
        <v>1.3</v>
      </c>
      <c r="I491" s="61"/>
      <c r="J491" s="61"/>
      <c r="K491" s="61"/>
      <c r="L491" s="61"/>
      <c r="M491" s="61"/>
      <c r="N491" s="61"/>
      <c r="O491" s="61"/>
    </row>
    <row r="492" spans="1:15" x14ac:dyDescent="0.3">
      <c r="A492" s="61"/>
      <c r="B492" s="86">
        <v>487</v>
      </c>
      <c r="C492" s="88" t="s">
        <v>631</v>
      </c>
      <c r="D492" s="73">
        <f>VLOOKUP(B492,'Data 2'!$A$4:$S$513,$O$2+2)</f>
        <v>5.7</v>
      </c>
      <c r="E492" s="74">
        <f t="shared" si="28"/>
        <v>5.7048700000000006</v>
      </c>
      <c r="F492" s="73">
        <f t="shared" si="29"/>
        <v>85</v>
      </c>
      <c r="G492" s="87" t="str">
        <f t="shared" si="30"/>
        <v>Frankston South</v>
      </c>
      <c r="H492" s="87">
        <f t="shared" si="31"/>
        <v>1.3</v>
      </c>
      <c r="I492" s="61"/>
      <c r="J492" s="61"/>
      <c r="K492" s="61"/>
      <c r="L492" s="61"/>
      <c r="M492" s="61"/>
      <c r="N492" s="61"/>
      <c r="O492" s="61"/>
    </row>
    <row r="493" spans="1:15" x14ac:dyDescent="0.3">
      <c r="A493" s="61"/>
      <c r="B493" s="86">
        <v>488</v>
      </c>
      <c r="C493" s="88" t="s">
        <v>312</v>
      </c>
      <c r="D493" s="73">
        <f>VLOOKUP(B493,'Data 2'!$A$4:$S$513,$O$2+2)</f>
        <v>3.4</v>
      </c>
      <c r="E493" s="74">
        <f t="shared" si="28"/>
        <v>3.4048799999999999</v>
      </c>
      <c r="F493" s="73">
        <f t="shared" si="29"/>
        <v>247</v>
      </c>
      <c r="G493" s="87" t="str">
        <f t="shared" si="30"/>
        <v>Echuca</v>
      </c>
      <c r="H493" s="87">
        <f t="shared" si="31"/>
        <v>1.3</v>
      </c>
      <c r="I493" s="61"/>
      <c r="J493" s="61"/>
      <c r="K493" s="61"/>
      <c r="L493" s="61"/>
      <c r="M493" s="61"/>
      <c r="N493" s="61"/>
      <c r="O493" s="61"/>
    </row>
    <row r="494" spans="1:15" x14ac:dyDescent="0.3">
      <c r="A494" s="61"/>
      <c r="B494" s="86">
        <v>489</v>
      </c>
      <c r="C494" s="88" t="s">
        <v>632</v>
      </c>
      <c r="D494" s="73">
        <f>VLOOKUP(B494,'Data 2'!$A$4:$S$513,$O$2+2)</f>
        <v>4.2</v>
      </c>
      <c r="E494" s="74">
        <f t="shared" si="28"/>
        <v>4.2048899999999998</v>
      </c>
      <c r="F494" s="73">
        <f t="shared" si="29"/>
        <v>170</v>
      </c>
      <c r="G494" s="87" t="str">
        <f t="shared" si="30"/>
        <v>Bright - Mount Beauty</v>
      </c>
      <c r="H494" s="87">
        <f t="shared" si="31"/>
        <v>1.3</v>
      </c>
      <c r="I494" s="61"/>
      <c r="J494" s="61"/>
      <c r="K494" s="61"/>
      <c r="L494" s="61"/>
      <c r="M494" s="61"/>
      <c r="N494" s="61"/>
      <c r="O494" s="61"/>
    </row>
    <row r="495" spans="1:15" x14ac:dyDescent="0.3">
      <c r="A495" s="61"/>
      <c r="B495" s="86">
        <v>490</v>
      </c>
      <c r="C495" s="88" t="s">
        <v>427</v>
      </c>
      <c r="D495" s="73">
        <f>VLOOKUP(B495,'Data 2'!$A$4:$S$513,$O$2+2)</f>
        <v>2.6</v>
      </c>
      <c r="E495" s="74">
        <f t="shared" si="28"/>
        <v>2.6049000000000002</v>
      </c>
      <c r="F495" s="73">
        <f t="shared" si="29"/>
        <v>341</v>
      </c>
      <c r="G495" s="87" t="str">
        <f t="shared" si="30"/>
        <v>Yackandandah</v>
      </c>
      <c r="H495" s="87">
        <f t="shared" si="31"/>
        <v>1.2</v>
      </c>
      <c r="I495" s="61"/>
      <c r="J495" s="61"/>
      <c r="K495" s="61"/>
      <c r="L495" s="61"/>
      <c r="M495" s="61"/>
      <c r="N495" s="61"/>
      <c r="O495" s="61"/>
    </row>
    <row r="496" spans="1:15" x14ac:dyDescent="0.3">
      <c r="A496" s="61"/>
      <c r="B496" s="86">
        <v>491</v>
      </c>
      <c r="C496" s="88" t="s">
        <v>428</v>
      </c>
      <c r="D496" s="73">
        <f>VLOOKUP(B496,'Data 2'!$A$4:$S$513,$O$2+2)</f>
        <v>3.7</v>
      </c>
      <c r="E496" s="74">
        <f t="shared" si="28"/>
        <v>3.7049100000000004</v>
      </c>
      <c r="F496" s="73">
        <f t="shared" si="29"/>
        <v>222</v>
      </c>
      <c r="G496" s="87" t="str">
        <f t="shared" si="30"/>
        <v>Torquay</v>
      </c>
      <c r="H496" s="87">
        <f t="shared" si="31"/>
        <v>1.2</v>
      </c>
      <c r="I496" s="61"/>
      <c r="J496" s="61"/>
      <c r="K496" s="61"/>
      <c r="L496" s="61"/>
      <c r="M496" s="61"/>
      <c r="N496" s="61"/>
      <c r="O496" s="61"/>
    </row>
    <row r="497" spans="1:15" x14ac:dyDescent="0.3">
      <c r="A497" s="61"/>
      <c r="B497" s="86">
        <v>492</v>
      </c>
      <c r="C497" s="88" t="s">
        <v>313</v>
      </c>
      <c r="D497" s="73">
        <f>VLOOKUP(B497,'Data 2'!$A$4:$S$513,$O$2+2)</f>
        <v>1.5</v>
      </c>
      <c r="E497" s="74">
        <f t="shared" si="28"/>
        <v>1.50492</v>
      </c>
      <c r="F497" s="73">
        <f t="shared" si="29"/>
        <v>466</v>
      </c>
      <c r="G497" s="87" t="str">
        <f t="shared" si="30"/>
        <v>Shepparton Surrounds - East</v>
      </c>
      <c r="H497" s="87">
        <f t="shared" si="31"/>
        <v>1.2</v>
      </c>
      <c r="I497" s="61"/>
      <c r="J497" s="61"/>
      <c r="K497" s="61"/>
      <c r="L497" s="61"/>
      <c r="M497" s="61"/>
      <c r="N497" s="61"/>
      <c r="O497" s="61"/>
    </row>
    <row r="498" spans="1:15" x14ac:dyDescent="0.3">
      <c r="A498" s="61"/>
      <c r="B498" s="86">
        <v>493</v>
      </c>
      <c r="C498" s="88" t="s">
        <v>429</v>
      </c>
      <c r="D498" s="73">
        <f>VLOOKUP(B498,'Data 2'!$A$4:$S$513,$O$2+2)</f>
        <v>2.2999999999999998</v>
      </c>
      <c r="E498" s="74">
        <f t="shared" si="28"/>
        <v>2.3049299999999997</v>
      </c>
      <c r="F498" s="73">
        <f t="shared" si="29"/>
        <v>387</v>
      </c>
      <c r="G498" s="87" t="str">
        <f t="shared" si="30"/>
        <v>Numurkah</v>
      </c>
      <c r="H498" s="87">
        <f t="shared" si="31"/>
        <v>1.2</v>
      </c>
      <c r="I498" s="61"/>
      <c r="J498" s="61"/>
      <c r="K498" s="61"/>
      <c r="L498" s="61"/>
      <c r="M498" s="61"/>
      <c r="N498" s="61"/>
      <c r="O498" s="61"/>
    </row>
    <row r="499" spans="1:15" x14ac:dyDescent="0.3">
      <c r="A499" s="61"/>
      <c r="B499" s="86">
        <v>494</v>
      </c>
      <c r="C499" s="88" t="s">
        <v>314</v>
      </c>
      <c r="D499" s="73">
        <f>VLOOKUP(B499,'Data 2'!$A$4:$S$513,$O$2+2)</f>
        <v>4.5</v>
      </c>
      <c r="E499" s="74">
        <f t="shared" si="28"/>
        <v>4.5049400000000004</v>
      </c>
      <c r="F499" s="73">
        <f t="shared" si="29"/>
        <v>152</v>
      </c>
      <c r="G499" s="87" t="str">
        <f t="shared" si="30"/>
        <v>Bendigo Surrounds - South</v>
      </c>
      <c r="H499" s="87">
        <f t="shared" si="31"/>
        <v>1.2</v>
      </c>
      <c r="I499" s="61"/>
      <c r="J499" s="61"/>
      <c r="K499" s="61"/>
      <c r="L499" s="61"/>
      <c r="M499" s="61"/>
      <c r="N499" s="61"/>
      <c r="O499" s="61"/>
    </row>
    <row r="500" spans="1:15" x14ac:dyDescent="0.3">
      <c r="A500" s="61"/>
      <c r="B500" s="86">
        <v>495</v>
      </c>
      <c r="C500" s="88" t="s">
        <v>315</v>
      </c>
      <c r="D500" s="73">
        <f>VLOOKUP(B500,'Data 2'!$A$4:$S$513,$O$2+2)</f>
        <v>1.9</v>
      </c>
      <c r="E500" s="74">
        <f t="shared" si="28"/>
        <v>1.9049499999999999</v>
      </c>
      <c r="F500" s="73">
        <f t="shared" si="29"/>
        <v>432</v>
      </c>
      <c r="G500" s="87" t="str">
        <f t="shared" si="30"/>
        <v>Moyne - West</v>
      </c>
      <c r="H500" s="87">
        <f t="shared" si="31"/>
        <v>1.1000000000000001</v>
      </c>
      <c r="I500" s="61"/>
      <c r="J500" s="61"/>
      <c r="K500" s="61"/>
      <c r="L500" s="61"/>
      <c r="M500" s="61"/>
      <c r="N500" s="61"/>
      <c r="O500" s="61"/>
    </row>
    <row r="501" spans="1:15" x14ac:dyDescent="0.3">
      <c r="A501" s="61"/>
      <c r="B501" s="86">
        <v>496</v>
      </c>
      <c r="C501" s="88" t="s">
        <v>430</v>
      </c>
      <c r="D501" s="73">
        <f>VLOOKUP(B501,'Data 2'!$A$4:$S$513,$O$2+2)</f>
        <v>2.4</v>
      </c>
      <c r="E501" s="74">
        <f t="shared" si="28"/>
        <v>2.40496</v>
      </c>
      <c r="F501" s="73">
        <f t="shared" si="29"/>
        <v>373</v>
      </c>
      <c r="G501" s="87" t="str">
        <f t="shared" si="30"/>
        <v>Mount Martha</v>
      </c>
      <c r="H501" s="87">
        <f t="shared" si="31"/>
        <v>1.1000000000000001</v>
      </c>
      <c r="I501" s="61"/>
      <c r="J501" s="61"/>
      <c r="K501" s="61"/>
      <c r="L501" s="61"/>
      <c r="M501" s="61"/>
      <c r="N501" s="61"/>
      <c r="O501" s="61"/>
    </row>
    <row r="502" spans="1:15" x14ac:dyDescent="0.3">
      <c r="A502" s="61"/>
      <c r="B502" s="86">
        <v>497</v>
      </c>
      <c r="C502" s="88" t="s">
        <v>431</v>
      </c>
      <c r="D502" s="73">
        <f>VLOOKUP(B502,'Data 2'!$A$4:$S$513,$O$2+2)</f>
        <v>6.7</v>
      </c>
      <c r="E502" s="74">
        <f t="shared" si="28"/>
        <v>6.7049700000000003</v>
      </c>
      <c r="F502" s="73">
        <f t="shared" si="29"/>
        <v>55</v>
      </c>
      <c r="G502" s="87" t="str">
        <f t="shared" si="30"/>
        <v>Moira</v>
      </c>
      <c r="H502" s="87">
        <f t="shared" si="31"/>
        <v>1.1000000000000001</v>
      </c>
      <c r="I502" s="61"/>
      <c r="J502" s="61"/>
      <c r="K502" s="61"/>
      <c r="L502" s="61"/>
      <c r="M502" s="61"/>
      <c r="N502" s="61"/>
      <c r="O502" s="61"/>
    </row>
    <row r="503" spans="1:15" x14ac:dyDescent="0.3">
      <c r="A503" s="61"/>
      <c r="B503" s="86">
        <v>498</v>
      </c>
      <c r="C503" s="88" t="s">
        <v>633</v>
      </c>
      <c r="D503" s="73">
        <f>VLOOKUP(B503,'Data 2'!$A$4:$S$513,$O$2+2)</f>
        <v>4.0999999999999996</v>
      </c>
      <c r="E503" s="74">
        <f t="shared" si="28"/>
        <v>4.1049799999999994</v>
      </c>
      <c r="F503" s="73">
        <f t="shared" si="29"/>
        <v>182</v>
      </c>
      <c r="G503" s="87" t="str">
        <f t="shared" si="30"/>
        <v>Macedon</v>
      </c>
      <c r="H503" s="87">
        <f t="shared" si="31"/>
        <v>1.1000000000000001</v>
      </c>
      <c r="I503" s="61"/>
      <c r="J503" s="61"/>
      <c r="K503" s="61"/>
      <c r="L503" s="61"/>
      <c r="M503" s="61"/>
      <c r="N503" s="61"/>
      <c r="O503" s="61"/>
    </row>
    <row r="504" spans="1:15" x14ac:dyDescent="0.3">
      <c r="A504" s="61"/>
      <c r="B504" s="86">
        <v>499</v>
      </c>
      <c r="C504" s="88" t="s">
        <v>432</v>
      </c>
      <c r="D504" s="73">
        <f>VLOOKUP(B504,'Data 2'!$A$4:$S$513,$O$2+2)</f>
        <v>3.5</v>
      </c>
      <c r="E504" s="74">
        <f t="shared" si="28"/>
        <v>3.5049899999999998</v>
      </c>
      <c r="F504" s="73">
        <f t="shared" si="29"/>
        <v>235</v>
      </c>
      <c r="G504" s="87" t="str">
        <f t="shared" si="30"/>
        <v>Ivanhoe East - Eaglemont</v>
      </c>
      <c r="H504" s="87">
        <f t="shared" si="31"/>
        <v>1.1000000000000001</v>
      </c>
      <c r="I504" s="61"/>
      <c r="J504" s="61"/>
      <c r="K504" s="61"/>
      <c r="L504" s="61"/>
      <c r="M504" s="61"/>
      <c r="N504" s="61"/>
      <c r="O504" s="61"/>
    </row>
    <row r="505" spans="1:15" x14ac:dyDescent="0.3">
      <c r="A505" s="61"/>
      <c r="B505" s="86">
        <v>500</v>
      </c>
      <c r="C505" s="88" t="s">
        <v>433</v>
      </c>
      <c r="D505" s="73">
        <f>VLOOKUP(B505,'Data 2'!$A$4:$S$513,$O$2+2)</f>
        <v>1</v>
      </c>
      <c r="E505" s="74">
        <f t="shared" si="28"/>
        <v>1.0049999999999999</v>
      </c>
      <c r="F505" s="73">
        <f t="shared" si="29"/>
        <v>502</v>
      </c>
      <c r="G505" s="87" t="str">
        <f t="shared" si="30"/>
        <v>Colac Surrounds</v>
      </c>
      <c r="H505" s="87">
        <f t="shared" si="31"/>
        <v>1.1000000000000001</v>
      </c>
      <c r="I505" s="61"/>
      <c r="J505" s="61"/>
      <c r="K505" s="61"/>
      <c r="L505" s="61"/>
      <c r="M505" s="61"/>
      <c r="N505" s="61"/>
      <c r="O505" s="61"/>
    </row>
    <row r="506" spans="1:15" x14ac:dyDescent="0.3">
      <c r="A506" s="61"/>
      <c r="B506" s="86">
        <v>501</v>
      </c>
      <c r="C506" s="88" t="s">
        <v>634</v>
      </c>
      <c r="D506" s="73">
        <f>VLOOKUP(B506,'Data 2'!$A$4:$S$513,$O$2+2)</f>
        <v>7.3</v>
      </c>
      <c r="E506" s="74">
        <f t="shared" si="28"/>
        <v>7.3050100000000002</v>
      </c>
      <c r="F506" s="73">
        <f t="shared" si="29"/>
        <v>41</v>
      </c>
      <c r="G506" s="87" t="str">
        <f t="shared" si="30"/>
        <v>Beaumaris</v>
      </c>
      <c r="H506" s="87">
        <f t="shared" si="31"/>
        <v>1.1000000000000001</v>
      </c>
      <c r="I506" s="61"/>
      <c r="J506" s="61"/>
      <c r="K506" s="61"/>
      <c r="L506" s="61"/>
      <c r="M506" s="61"/>
      <c r="N506" s="61"/>
      <c r="O506" s="61"/>
    </row>
    <row r="507" spans="1:15" x14ac:dyDescent="0.3">
      <c r="A507" s="61"/>
      <c r="B507" s="86">
        <v>502</v>
      </c>
      <c r="C507" s="88" t="s">
        <v>635</v>
      </c>
      <c r="D507" s="73">
        <f>VLOOKUP(B507,'Data 2'!$A$4:$S$513,$O$2+2)</f>
        <v>6.8</v>
      </c>
      <c r="E507" s="74">
        <f t="shared" si="28"/>
        <v>6.8050199999999998</v>
      </c>
      <c r="F507" s="73">
        <f t="shared" si="29"/>
        <v>53</v>
      </c>
      <c r="G507" s="87" t="str">
        <f t="shared" si="30"/>
        <v>Woodend</v>
      </c>
      <c r="H507" s="87">
        <f t="shared" si="31"/>
        <v>1</v>
      </c>
      <c r="I507" s="61"/>
      <c r="J507" s="61"/>
      <c r="K507" s="61"/>
      <c r="L507" s="61"/>
      <c r="M507" s="61"/>
      <c r="N507" s="61"/>
      <c r="O507" s="61"/>
    </row>
    <row r="508" spans="1:15" x14ac:dyDescent="0.3">
      <c r="A508" s="61"/>
      <c r="B508" s="86">
        <v>503</v>
      </c>
      <c r="C508" s="88" t="s">
        <v>434</v>
      </c>
      <c r="D508" s="73">
        <f>VLOOKUP(B508,'Data 2'!$A$4:$S$513,$O$2+2)</f>
        <v>1.2</v>
      </c>
      <c r="E508" s="74">
        <f t="shared" si="28"/>
        <v>1.20503</v>
      </c>
      <c r="F508" s="73">
        <f t="shared" si="29"/>
        <v>490</v>
      </c>
      <c r="G508" s="87" t="str">
        <f t="shared" si="30"/>
        <v>Strathfieldsaye</v>
      </c>
      <c r="H508" s="87">
        <f t="shared" si="31"/>
        <v>1</v>
      </c>
      <c r="I508" s="61"/>
      <c r="J508" s="61"/>
      <c r="K508" s="61"/>
      <c r="L508" s="61"/>
      <c r="M508" s="61"/>
      <c r="N508" s="61"/>
      <c r="O508" s="61"/>
    </row>
    <row r="509" spans="1:15" x14ac:dyDescent="0.3">
      <c r="A509" s="61"/>
      <c r="B509" s="86">
        <v>504</v>
      </c>
      <c r="C509" s="88" t="s">
        <v>435</v>
      </c>
      <c r="D509" s="73">
        <f>VLOOKUP(B509,'Data 2'!$A$4:$S$513,$O$2+2)</f>
        <v>2.7</v>
      </c>
      <c r="E509" s="74">
        <f t="shared" si="28"/>
        <v>2.7050400000000003</v>
      </c>
      <c r="F509" s="73">
        <f t="shared" si="29"/>
        <v>331</v>
      </c>
      <c r="G509" s="87" t="str">
        <f t="shared" si="30"/>
        <v>Rochester</v>
      </c>
      <c r="H509" s="87">
        <f t="shared" si="31"/>
        <v>1</v>
      </c>
      <c r="I509" s="61"/>
      <c r="J509" s="61"/>
      <c r="K509" s="61"/>
      <c r="L509" s="61"/>
      <c r="M509" s="61"/>
      <c r="N509" s="61"/>
      <c r="O509" s="61"/>
    </row>
    <row r="510" spans="1:15" x14ac:dyDescent="0.3">
      <c r="A510" s="61"/>
      <c r="B510" s="86">
        <v>505</v>
      </c>
      <c r="C510" s="88" t="s">
        <v>316</v>
      </c>
      <c r="D510" s="73">
        <f>VLOOKUP(B510,'Data 2'!$A$4:$S$513,$O$2+2)</f>
        <v>6.2</v>
      </c>
      <c r="E510" s="74">
        <f t="shared" si="28"/>
        <v>6.20505</v>
      </c>
      <c r="F510" s="73">
        <f t="shared" si="29"/>
        <v>67</v>
      </c>
      <c r="G510" s="87" t="str">
        <f t="shared" si="30"/>
        <v>Corangamite - South</v>
      </c>
      <c r="H510" s="87">
        <f t="shared" si="31"/>
        <v>1</v>
      </c>
      <c r="I510" s="61"/>
      <c r="J510" s="61"/>
      <c r="K510" s="61"/>
      <c r="L510" s="61"/>
      <c r="M510" s="61"/>
      <c r="N510" s="61"/>
      <c r="O510" s="61"/>
    </row>
    <row r="511" spans="1:15" x14ac:dyDescent="0.3">
      <c r="A511" s="61"/>
      <c r="B511" s="86">
        <v>506</v>
      </c>
      <c r="C511" s="88" t="s">
        <v>436</v>
      </c>
      <c r="D511" s="73">
        <f>VLOOKUP(B511,'Data 2'!$A$4:$S$513,$O$2+2)</f>
        <v>3.9</v>
      </c>
      <c r="E511" s="74">
        <f t="shared" si="28"/>
        <v>3.9050599999999998</v>
      </c>
      <c r="F511" s="73">
        <f t="shared" si="29"/>
        <v>204</v>
      </c>
      <c r="G511" s="87" t="str">
        <f t="shared" si="30"/>
        <v>Lockington - Gunbower</v>
      </c>
      <c r="H511" s="87">
        <f t="shared" si="31"/>
        <v>0.9</v>
      </c>
      <c r="I511" s="61"/>
      <c r="J511" s="61"/>
      <c r="K511" s="61"/>
      <c r="L511" s="61"/>
      <c r="M511" s="61"/>
      <c r="N511" s="61"/>
      <c r="O511" s="61"/>
    </row>
    <row r="512" spans="1:15" x14ac:dyDescent="0.3">
      <c r="A512" s="61"/>
      <c r="B512" s="86">
        <v>507</v>
      </c>
      <c r="C512" s="88" t="s">
        <v>317</v>
      </c>
      <c r="D512" s="73">
        <f>VLOOKUP(B512,'Data 2'!$A$4:$S$513,$O$2+2)</f>
        <v>2.1</v>
      </c>
      <c r="E512" s="74">
        <f t="shared" si="28"/>
        <v>2.10507</v>
      </c>
      <c r="F512" s="73">
        <f t="shared" si="29"/>
        <v>415</v>
      </c>
      <c r="G512" s="87" t="str">
        <f t="shared" si="30"/>
        <v>Kialla</v>
      </c>
      <c r="H512" s="87">
        <f t="shared" si="31"/>
        <v>0.9</v>
      </c>
      <c r="I512" s="61"/>
      <c r="J512" s="61"/>
      <c r="K512" s="61"/>
      <c r="L512" s="61"/>
      <c r="M512" s="61"/>
      <c r="N512" s="61"/>
      <c r="O512" s="61"/>
    </row>
    <row r="513" spans="1:15" x14ac:dyDescent="0.3">
      <c r="A513" s="61"/>
      <c r="B513" s="86">
        <v>508</v>
      </c>
      <c r="C513" s="88" t="s">
        <v>437</v>
      </c>
      <c r="D513" s="73">
        <f>VLOOKUP(B513,'Data 2'!$A$4:$S$513,$O$2+2)</f>
        <v>1.3</v>
      </c>
      <c r="E513" s="74">
        <f t="shared" si="28"/>
        <v>1.30508</v>
      </c>
      <c r="F513" s="73">
        <f t="shared" si="29"/>
        <v>480</v>
      </c>
      <c r="G513" s="87" t="str">
        <f t="shared" si="30"/>
        <v>Mount Eliza</v>
      </c>
      <c r="H513" s="87">
        <f t="shared" si="31"/>
        <v>0.8</v>
      </c>
      <c r="I513" s="61"/>
      <c r="J513" s="61"/>
      <c r="K513" s="61"/>
      <c r="L513" s="61"/>
      <c r="M513" s="61"/>
      <c r="N513" s="61"/>
      <c r="O513" s="61"/>
    </row>
    <row r="514" spans="1:15" x14ac:dyDescent="0.3">
      <c r="A514" s="61"/>
      <c r="B514" s="86">
        <v>509</v>
      </c>
      <c r="C514" s="88" t="s">
        <v>438</v>
      </c>
      <c r="D514" s="73">
        <f>VLOOKUP(B514,'Data 2'!$A$4:$S$513,$O$2+2)</f>
        <v>4.0999999999999996</v>
      </c>
      <c r="E514" s="74">
        <f t="shared" si="28"/>
        <v>4.1050899999999997</v>
      </c>
      <c r="F514" s="73">
        <f t="shared" si="29"/>
        <v>181</v>
      </c>
      <c r="G514" s="87" t="str">
        <f t="shared" si="30"/>
        <v>Maiden Gully</v>
      </c>
      <c r="H514" s="87">
        <f t="shared" si="31"/>
        <v>0.8</v>
      </c>
      <c r="I514" s="61"/>
      <c r="J514" s="61"/>
      <c r="K514" s="61"/>
      <c r="L514" s="61"/>
      <c r="M514" s="61"/>
      <c r="N514" s="61"/>
      <c r="O514" s="61"/>
    </row>
    <row r="515" spans="1:15" x14ac:dyDescent="0.3">
      <c r="A515" s="61"/>
      <c r="B515" s="86">
        <v>510</v>
      </c>
      <c r="C515" s="88" t="s">
        <v>439</v>
      </c>
      <c r="D515" s="73">
        <f>VLOOKUP(B515,'Data 2'!$A$4:$S$513,$O$2+2)</f>
        <v>3.9</v>
      </c>
      <c r="E515" s="74">
        <f t="shared" si="28"/>
        <v>3.9051</v>
      </c>
      <c r="F515" s="73">
        <f t="shared" si="29"/>
        <v>203</v>
      </c>
      <c r="G515" s="87" t="str">
        <f t="shared" si="30"/>
        <v>Flinders</v>
      </c>
      <c r="H515" s="87">
        <f t="shared" si="31"/>
        <v>0.7</v>
      </c>
      <c r="I515" s="61"/>
      <c r="J515" s="61"/>
      <c r="K515" s="61"/>
      <c r="L515" s="61"/>
      <c r="M515" s="61"/>
      <c r="N515" s="61"/>
      <c r="O515" s="61"/>
    </row>
  </sheetData>
  <sheetProtection sheet="1" objects="1" scenarios="1"/>
  <mergeCells count="3">
    <mergeCell ref="B1:O1"/>
    <mergeCell ref="C2:L2"/>
    <mergeCell ref="B3:O3"/>
  </mergeCells>
  <pageMargins left="0.39370078740157483" right="0.39370078740157483" top="0.39370078740157483" bottom="0.39370078740157483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13</xdr:col>
                    <xdr:colOff>38100</xdr:colOff>
                    <xdr:row>1</xdr:row>
                    <xdr:rowOff>15240</xdr:rowOff>
                  </from>
                  <to>
                    <xdr:col>14</xdr:col>
                    <xdr:colOff>624840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A11481544</value>
    </field>
    <field name="Objective-Title">
      <value order="0">2024 Unemployment Rate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2024-11-04T01:36:57Z</value>
    </field>
    <field name="Objective-ModificationStamp">
      <value order="0">2025-01-15T22:59:56Z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6AACA6-A19F-4227-A693-25CFBE228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75C7BA-152A-4024-A511-E5C0496FD3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B83874-6AEB-439B-8E2E-0B469B5176F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</vt:lpstr>
      <vt:lpstr>Municipal Time Series</vt:lpstr>
      <vt:lpstr>Municipal Comparison</vt:lpstr>
      <vt:lpstr>Data 2</vt:lpstr>
      <vt:lpstr>Suburb Time Series</vt:lpstr>
      <vt:lpstr>Suburb Comparison</vt:lpstr>
      <vt:lpstr>'Municipal Comparison'!Print_Area</vt:lpstr>
      <vt:lpstr>'Municipal Time Series'!Print_Area</vt:lpstr>
      <vt:lpstr>'Suburb Comparison'!Print_Area</vt:lpstr>
      <vt:lpstr>'Suburb Time Series'!Print_Area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2024-11-04T01:20:41Z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A11481544</vt:lpwstr>
  </property>
  <property fmtid="{D5CDD505-2E9C-101B-9397-08002B2CF9AE}" pid="4" name="Objective-Title">
    <vt:lpwstr>2024 Unemployment Rate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2024-11-04T01:36:57Z</vt:filetime>
  </property>
  <property fmtid="{D5CDD505-2E9C-101B-9397-08002B2CF9AE}" pid="10" name="Objective-ModificationStamp">
    <vt:filetime>2025-01-15T22:59:56Z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